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90" windowWidth="14810" windowHeight="7830"/>
  </bookViews>
  <sheets>
    <sheet name="全所收支预算" sheetId="3" r:id="rId1"/>
    <sheet name="各部门支出汇总" sheetId="1" r:id="rId2"/>
    <sheet name="机关职能部门支出" sheetId="4" r:id="rId3"/>
    <sheet name="专项经费支出" sheetId="5" r:id="rId4"/>
    <sheet name="后勤服务支出" sheetId="6" r:id="rId5"/>
  </sheets>
  <definedNames>
    <definedName name="_xlnm._FilterDatabase" localSheetId="1" hidden="1">各部门支出汇总!$A$4:$E$4</definedName>
    <definedName name="_xlnm._FilterDatabase" localSheetId="4" hidden="1">后勤服务支出!$A$4:$Q$4</definedName>
    <definedName name="_xlnm._FilterDatabase" localSheetId="2">机关职能部门支出!$A$4:$L$4</definedName>
    <definedName name="_xlnm._FilterDatabase" localSheetId="0" hidden="1">全所收支预算!$A$3:$D$3</definedName>
  </definedNames>
  <calcPr calcId="145621"/>
</workbook>
</file>

<file path=xl/calcChain.xml><?xml version="1.0" encoding="utf-8"?>
<calcChain xmlns="http://schemas.openxmlformats.org/spreadsheetml/2006/main">
  <c r="N33" i="6" l="1"/>
  <c r="N28" i="6"/>
  <c r="N24" i="6"/>
  <c r="N22" i="6"/>
  <c r="N14" i="6"/>
  <c r="L39" i="5" l="1"/>
  <c r="H39" i="5" l="1"/>
  <c r="K32" i="4" l="1"/>
  <c r="B29" i="4" l="1"/>
  <c r="B30" i="4"/>
  <c r="B40" i="4"/>
  <c r="K39" i="6" l="1"/>
  <c r="B40" i="6" l="1"/>
  <c r="Q39" i="6"/>
  <c r="P39" i="6"/>
  <c r="O39" i="6"/>
  <c r="L39" i="6"/>
  <c r="M39" i="6"/>
  <c r="J39" i="6"/>
  <c r="I39" i="6"/>
  <c r="H39" i="6"/>
  <c r="G39" i="6"/>
  <c r="F39" i="6"/>
  <c r="E39" i="6"/>
  <c r="D39" i="6"/>
  <c r="C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0" i="5"/>
  <c r="M39" i="5"/>
  <c r="K39" i="5"/>
  <c r="J39" i="5"/>
  <c r="I39" i="5"/>
  <c r="G39" i="5"/>
  <c r="F39" i="5"/>
  <c r="E39" i="5"/>
  <c r="D39" i="5"/>
  <c r="C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K39" i="4"/>
  <c r="J39" i="4"/>
  <c r="I39" i="4"/>
  <c r="H39" i="4"/>
  <c r="L39" i="4"/>
  <c r="G39" i="4"/>
  <c r="F39" i="4"/>
  <c r="E39" i="4"/>
  <c r="D39" i="4"/>
  <c r="C39" i="4"/>
  <c r="B38" i="4"/>
  <c r="B37" i="4"/>
  <c r="B36" i="4"/>
  <c r="B35" i="4"/>
  <c r="B34" i="4"/>
  <c r="B33" i="4"/>
  <c r="B32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39" i="4" l="1"/>
  <c r="B39" i="5"/>
  <c r="N39" i="6"/>
  <c r="B39" i="6" s="1"/>
  <c r="E37" i="3" l="1"/>
  <c r="D37" i="3"/>
  <c r="E35" i="3"/>
  <c r="D35" i="3"/>
  <c r="E29" i="3"/>
  <c r="D29" i="3"/>
  <c r="E16" i="3"/>
  <c r="D16" i="3"/>
  <c r="D38" i="3" l="1"/>
  <c r="D40" i="3" s="1"/>
  <c r="E38" i="3"/>
  <c r="E40" i="3" s="1"/>
</calcChain>
</file>

<file path=xl/comments1.xml><?xml version="1.0" encoding="utf-8"?>
<comments xmlns="http://schemas.openxmlformats.org/spreadsheetml/2006/main">
  <authors>
    <author>作者</author>
  </authors>
  <commentList>
    <comment ref="E20" authorId="0">
      <text>
        <r>
          <rPr>
            <sz val="9"/>
            <color indexed="81"/>
            <rFont val="宋体"/>
            <family val="3"/>
            <charset val="134"/>
          </rPr>
          <t xml:space="preserve">两批共92人。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银行汇款手续费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宋体"/>
            <family val="3"/>
            <charset val="134"/>
          </rPr>
          <t>商标注册费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宋体"/>
            <family val="3"/>
            <charset val="134"/>
          </rPr>
          <t>税审、年审审计费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宋体"/>
            <family val="3"/>
            <charset val="134"/>
          </rPr>
          <t>律师费、招聘广告展位费等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宋体"/>
            <family val="3"/>
            <charset val="134"/>
          </rPr>
          <t>毕业典礼拍摄等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宋体"/>
            <family val="3"/>
            <charset val="134"/>
          </rPr>
          <t>档案数字化费用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D5" authorId="0">
      <text>
        <r>
          <rPr>
            <b/>
            <sz val="9"/>
            <color indexed="81"/>
            <rFont val="宋体"/>
            <family val="3"/>
            <charset val="134"/>
          </rPr>
          <t>支部书记、支委津贴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5" authorId="0">
      <text>
        <r>
          <rPr>
            <b/>
            <sz val="9"/>
            <color indexed="81"/>
            <rFont val="宋体"/>
            <family val="3"/>
            <charset val="134"/>
          </rPr>
          <t>保密津贴、奖励等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宋体"/>
            <family val="3"/>
            <charset val="134"/>
          </rPr>
          <t>专利申请费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宋体"/>
            <family val="3"/>
            <charset val="134"/>
          </rPr>
          <t>黄昆奖学金、所长奖学金、学生一次性奖励、研会活动等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30" authorId="0">
      <text>
        <r>
          <rPr>
            <b/>
            <sz val="9"/>
            <color indexed="81"/>
            <rFont val="宋体"/>
            <family val="3"/>
            <charset val="134"/>
          </rPr>
          <t>春节团拜慰问30万，生日会20万，重阳节活动9万，特困帮扶3.5万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E17" authorId="0">
      <text>
        <r>
          <rPr>
            <b/>
            <sz val="9"/>
            <color indexed="81"/>
            <rFont val="宋体"/>
            <family val="3"/>
            <charset val="134"/>
          </rPr>
          <t>新增3#楼热回收系统改造安装等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7" authorId="0">
      <text>
        <r>
          <rPr>
            <b/>
            <sz val="9"/>
            <color indexed="81"/>
            <rFont val="宋体"/>
            <family val="3"/>
            <charset val="134"/>
          </rPr>
          <t>新增冷却水设备改造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宋体"/>
            <family val="3"/>
            <charset val="134"/>
          </rPr>
          <t>大盘纸、擦手纸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宋体"/>
            <family val="3"/>
            <charset val="134"/>
          </rPr>
          <t>劳务派遣3人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Q23" authorId="0">
      <text>
        <r>
          <rPr>
            <b/>
            <sz val="9"/>
            <color indexed="81"/>
            <rFont val="宋体"/>
            <family val="3"/>
            <charset val="134"/>
          </rPr>
          <t>保安劳务派遣人员工资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宋体"/>
            <family val="3"/>
            <charset val="134"/>
          </rPr>
          <t>建废旧设备回收临时暂存库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宋体"/>
            <family val="3"/>
            <charset val="134"/>
          </rPr>
          <t>置换3辆公车</t>
        </r>
      </text>
    </comment>
    <comment ref="J33" authorId="0">
      <text>
        <r>
          <rPr>
            <b/>
            <sz val="9"/>
            <color indexed="81"/>
            <rFont val="宋体"/>
            <family val="3"/>
            <charset val="134"/>
          </rPr>
          <t>社保局要求医保系统升级改造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<sst xmlns="http://schemas.openxmlformats.org/spreadsheetml/2006/main" count="399" uniqueCount="215">
  <si>
    <t>项目名称</t>
  </si>
  <si>
    <t>医务室</t>
  </si>
  <si>
    <t>日常办公</t>
  </si>
  <si>
    <t>物业委托服务</t>
  </si>
  <si>
    <t>维修班</t>
  </si>
  <si>
    <t>高压</t>
  </si>
  <si>
    <t>锅炉房</t>
  </si>
  <si>
    <t>库房</t>
  </si>
  <si>
    <t>水运行</t>
  </si>
  <si>
    <t>研究生、青年公寓</t>
  </si>
  <si>
    <t>消防安全</t>
  </si>
  <si>
    <t>一、研究所预计收入</t>
  </si>
  <si>
    <t>单位：元</t>
  </si>
  <si>
    <t>款项来源</t>
  </si>
  <si>
    <t>项     目</t>
  </si>
  <si>
    <t>财政拨款</t>
  </si>
  <si>
    <t>基本运行费-人员经费</t>
  </si>
  <si>
    <t>基本支出</t>
  </si>
  <si>
    <t>住房改革-购房补贴</t>
  </si>
  <si>
    <t>住房改革-提租补贴</t>
  </si>
  <si>
    <t>住房改革-住房公积金</t>
  </si>
  <si>
    <t>养老及职业年金</t>
  </si>
  <si>
    <t>离退休经费</t>
  </si>
  <si>
    <t>项目支出</t>
  </si>
  <si>
    <t>其他收入</t>
  </si>
  <si>
    <t>收取课题间接费用</t>
  </si>
  <si>
    <t>房屋维修、利息、周转房收入等</t>
  </si>
  <si>
    <t>收  入  总  计</t>
  </si>
  <si>
    <t>二、研究所预计支出</t>
  </si>
  <si>
    <t>项      目</t>
  </si>
  <si>
    <t>人员费</t>
  </si>
  <si>
    <t>住房公积金</t>
  </si>
  <si>
    <t>财政及其他</t>
  </si>
  <si>
    <t>人员费支出合计</t>
  </si>
  <si>
    <t>公用经费</t>
  </si>
  <si>
    <t>公用经费支出合计</t>
  </si>
  <si>
    <t>基建经费</t>
  </si>
  <si>
    <t>基建经费合计</t>
  </si>
  <si>
    <t>支 出 总 计</t>
  </si>
  <si>
    <t>三、研究所预计结余</t>
  </si>
  <si>
    <t>年度经费结余</t>
  </si>
  <si>
    <t>预 算 科 目</t>
  </si>
  <si>
    <t>机关职能部门合计</t>
  </si>
  <si>
    <t>财务资产处</t>
  </si>
  <si>
    <t>基建园区处</t>
  </si>
  <si>
    <t>离退休办公室</t>
  </si>
  <si>
    <t>工资福利支出</t>
  </si>
  <si>
    <t>商品和服务支出-办公费</t>
  </si>
  <si>
    <t>商品和服务支出-印刷费</t>
  </si>
  <si>
    <t>商品和服务支出-咨询费</t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</si>
  <si>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</si>
  <si>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</si>
  <si>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</si>
  <si>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</si>
  <si>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</si>
  <si>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商品和服务支出-物业管理费</t>
  </si>
  <si>
    <t>商品和服务支出-差旅费</t>
  </si>
  <si>
    <t>商品和服务支出-因公出国（境）费用</t>
  </si>
  <si>
    <t>商品和服务支出-维修（护）费</t>
  </si>
  <si>
    <t>商品和服务支出-租赁费</t>
  </si>
  <si>
    <t>商品和服务支出-会议费</t>
  </si>
  <si>
    <t>商品和服务支出-培训费</t>
  </si>
  <si>
    <t>商品和服务支出-公务接待费</t>
  </si>
  <si>
    <t>商品和服务支出-专用材料费</t>
  </si>
  <si>
    <t>商品和服务支出-劳务费</t>
  </si>
  <si>
    <t>商品和服务支出-委托业务费</t>
  </si>
  <si>
    <t>商品和服务支出-工会经费</t>
  </si>
  <si>
    <t>商品和服务支出-福利费</t>
  </si>
  <si>
    <t>商品和服务支出-公务用车运行维护费</t>
  </si>
  <si>
    <t>商品和服务支出-其他交通费用</t>
  </si>
  <si>
    <t>商品和服务支出-税金及附加费用</t>
  </si>
  <si>
    <t>商品和服务支出-其他商品和服务支出</t>
  </si>
  <si>
    <t>资本性支出-房屋建筑物构建</t>
  </si>
  <si>
    <t>资本性支出-办公设备购置</t>
  </si>
  <si>
    <t>资本性支出-专用设备购置</t>
  </si>
  <si>
    <t>资本性支出-基础设施建设</t>
  </si>
  <si>
    <t>资本性支出-大型修缮</t>
  </si>
  <si>
    <t>资本性支出-信息网络及软件购置更新</t>
  </si>
  <si>
    <t>资本性支出-无形资产购置</t>
  </si>
  <si>
    <t>资本性支出-其他资本性支出</t>
  </si>
  <si>
    <t>专项支出</t>
  </si>
  <si>
    <t>保密经费</t>
  </si>
  <si>
    <t>合     计</t>
  </si>
  <si>
    <t>合计</t>
  </si>
  <si>
    <t>维修</t>
  </si>
  <si>
    <t>公寓</t>
  </si>
  <si>
    <t>研发中心</t>
  </si>
  <si>
    <t>3号楼</t>
  </si>
  <si>
    <t>居委会</t>
  </si>
  <si>
    <t>其他（分摊）收入</t>
    <phoneticPr fontId="3" type="noConversion"/>
  </si>
  <si>
    <t>研究所承担科研人员工资及部分年终绩效</t>
    <phoneticPr fontId="4" type="noConversion"/>
  </si>
  <si>
    <t>财政及其他</t>
    <phoneticPr fontId="3" type="noConversion"/>
  </si>
  <si>
    <t>特聘研究岗位工资</t>
    <phoneticPr fontId="3" type="noConversion"/>
  </si>
  <si>
    <t>养老、医疗、失业、工伤、年金等社保</t>
    <phoneticPr fontId="4" type="noConversion"/>
  </si>
  <si>
    <t>财政及其他</t>
    <phoneticPr fontId="4" type="noConversion"/>
  </si>
  <si>
    <t xml:space="preserve">机关职能部门工资 </t>
    <phoneticPr fontId="4" type="noConversion"/>
  </si>
  <si>
    <t xml:space="preserve">运行保障部、医务室、物业、车队、公寓工资 </t>
    <phoneticPr fontId="4" type="noConversion"/>
  </si>
  <si>
    <t xml:space="preserve">待岗、离岗、分流、病休人员工资 </t>
    <phoneticPr fontId="3" type="noConversion"/>
  </si>
  <si>
    <t>预算执行奖励（课题+财务助理）</t>
    <phoneticPr fontId="3" type="noConversion"/>
  </si>
  <si>
    <t>机关职能部门日常办公经费－见支出预算</t>
    <phoneticPr fontId="3" type="noConversion"/>
  </si>
  <si>
    <t>专项业务经费-见支出预算</t>
    <phoneticPr fontId="3" type="noConversion"/>
  </si>
  <si>
    <t>后勤服务经费-见支出预算</t>
    <phoneticPr fontId="4" type="noConversion"/>
  </si>
  <si>
    <t>部署课题经费-见支出预算</t>
    <phoneticPr fontId="3" type="noConversion"/>
  </si>
  <si>
    <t>项目支出</t>
    <phoneticPr fontId="3" type="noConversion"/>
  </si>
  <si>
    <t>廊坊基建、修购专项自筹经费</t>
    <phoneticPr fontId="3" type="noConversion"/>
  </si>
  <si>
    <t>用研究所自有资金返还课题组人员经费</t>
    <phoneticPr fontId="4" type="noConversion"/>
  </si>
  <si>
    <t>部门</t>
    <phoneticPr fontId="3" type="noConversion"/>
  </si>
  <si>
    <t>类型</t>
    <phoneticPr fontId="4" type="noConversion"/>
  </si>
  <si>
    <t>2022年</t>
    <phoneticPr fontId="3" type="noConversion"/>
  </si>
  <si>
    <t>预算金额</t>
    <phoneticPr fontId="3" type="noConversion"/>
  </si>
  <si>
    <t>周转房改造-自筹部分</t>
  </si>
  <si>
    <t>日常办公费</t>
  </si>
  <si>
    <t>业务经费</t>
  </si>
  <si>
    <t>文献资源</t>
  </si>
  <si>
    <t>专项</t>
  </si>
  <si>
    <t>半导体学报</t>
  </si>
  <si>
    <t>综合办公室（含纪监审办）</t>
    <phoneticPr fontId="4" type="noConversion"/>
  </si>
  <si>
    <t>党委</t>
    <phoneticPr fontId="4" type="noConversion"/>
  </si>
  <si>
    <t>复印室</t>
    <phoneticPr fontId="4" type="noConversion"/>
  </si>
  <si>
    <t>会议室管理</t>
    <phoneticPr fontId="4" type="noConversion"/>
  </si>
  <si>
    <t>研究生/本科生培养</t>
    <phoneticPr fontId="4" type="noConversion"/>
  </si>
  <si>
    <t>网络改造</t>
    <phoneticPr fontId="3" type="noConversion"/>
  </si>
  <si>
    <t>离退休活动及特困帮扶</t>
    <phoneticPr fontId="3" type="noConversion"/>
  </si>
  <si>
    <t>商品和服务支出-维修（护）费</t>
    <phoneticPr fontId="4" type="noConversion"/>
  </si>
  <si>
    <t>车队</t>
    <phoneticPr fontId="3" type="noConversion"/>
  </si>
  <si>
    <t>物业</t>
    <phoneticPr fontId="4" type="noConversion"/>
  </si>
  <si>
    <t>水电费</t>
    <phoneticPr fontId="3" type="noConversion"/>
  </si>
  <si>
    <t>廊坊园区运行费</t>
    <phoneticPr fontId="4" type="noConversion"/>
  </si>
  <si>
    <t>财政拨款及其他</t>
    <phoneticPr fontId="3" type="noConversion"/>
  </si>
  <si>
    <t>院拨体检、全民健身经费</t>
    <phoneticPr fontId="3" type="noConversion"/>
  </si>
  <si>
    <t>基本运行费-公用经费</t>
    <phoneticPr fontId="4" type="noConversion"/>
  </si>
  <si>
    <t>基本科研费、改革专项-所长统筹</t>
    <phoneticPr fontId="3" type="noConversion"/>
  </si>
  <si>
    <t>研究生培养、知识产权贯标等</t>
    <phoneticPr fontId="3" type="noConversion"/>
  </si>
  <si>
    <t>2023年度研究所经费(非科研)收、支流量预算</t>
    <phoneticPr fontId="4" type="noConversion"/>
  </si>
  <si>
    <t>2022年收入预算</t>
    <phoneticPr fontId="3" type="noConversion"/>
  </si>
  <si>
    <t>2023年收入预算</t>
    <phoneticPr fontId="4" type="noConversion"/>
  </si>
  <si>
    <t>2022年支出预算</t>
    <phoneticPr fontId="3" type="noConversion"/>
  </si>
  <si>
    <t>2023年支出预算</t>
    <phoneticPr fontId="4" type="noConversion"/>
  </si>
  <si>
    <t>职工福利、工会经费等其他公共经费</t>
    <phoneticPr fontId="4" type="noConversion"/>
  </si>
  <si>
    <t>2023年度研究所各部门经费支出预算</t>
    <phoneticPr fontId="3" type="noConversion"/>
  </si>
  <si>
    <t>2023年</t>
    <phoneticPr fontId="3" type="noConversion"/>
  </si>
  <si>
    <t>日常办公费</t>
    <phoneticPr fontId="3" type="noConversion"/>
  </si>
  <si>
    <t>业务经费</t>
    <phoneticPr fontId="3" type="noConversion"/>
  </si>
  <si>
    <t>专项</t>
    <phoneticPr fontId="3" type="noConversion"/>
  </si>
  <si>
    <t>1.科技处小计</t>
    <phoneticPr fontId="4" type="noConversion"/>
  </si>
  <si>
    <t>高技术发展与质量控制处</t>
    <phoneticPr fontId="3" type="noConversion"/>
  </si>
  <si>
    <t>2.高技术处小计</t>
    <phoneticPr fontId="4" type="noConversion"/>
  </si>
  <si>
    <t>综合办公室（含纪监审办）</t>
    <phoneticPr fontId="3" type="noConversion"/>
  </si>
  <si>
    <t>日常办公</t>
    <phoneticPr fontId="3" type="noConversion"/>
  </si>
  <si>
    <t>党委</t>
    <phoneticPr fontId="3" type="noConversion"/>
  </si>
  <si>
    <t>复印室</t>
    <phoneticPr fontId="3" type="noConversion"/>
  </si>
  <si>
    <t>会议室管理</t>
    <phoneticPr fontId="3" type="noConversion"/>
  </si>
  <si>
    <t>车队</t>
    <phoneticPr fontId="3" type="noConversion"/>
  </si>
  <si>
    <t>后勤</t>
    <phoneticPr fontId="3" type="noConversion"/>
  </si>
  <si>
    <t>3.综合办公室小计</t>
    <phoneticPr fontId="3" type="noConversion"/>
  </si>
  <si>
    <t>财务资产处</t>
    <phoneticPr fontId="3" type="noConversion"/>
  </si>
  <si>
    <t>4.财务资产处小计</t>
    <phoneticPr fontId="3" type="noConversion"/>
  </si>
  <si>
    <t>引进人才匹配经费</t>
    <phoneticPr fontId="3" type="noConversion"/>
  </si>
  <si>
    <t>部署课题</t>
  </si>
  <si>
    <t>优秀人才稳定支持项目经费</t>
    <phoneticPr fontId="3" type="noConversion"/>
  </si>
  <si>
    <t>基本科研部署-青年科技人才计划</t>
    <phoneticPr fontId="3" type="noConversion"/>
  </si>
  <si>
    <t>部署课题</t>
    <phoneticPr fontId="3" type="noConversion"/>
  </si>
  <si>
    <t>日常办公费</t>
    <phoneticPr fontId="3" type="noConversion"/>
  </si>
  <si>
    <t>业务经费</t>
    <phoneticPr fontId="3" type="noConversion"/>
  </si>
  <si>
    <t>研究生、本科生培养</t>
    <phoneticPr fontId="3" type="noConversion"/>
  </si>
  <si>
    <t>专项</t>
    <phoneticPr fontId="3" type="noConversion"/>
  </si>
  <si>
    <t>科教融合</t>
    <phoneticPr fontId="3" type="noConversion"/>
  </si>
  <si>
    <t>网络改造</t>
    <phoneticPr fontId="3" type="noConversion"/>
  </si>
  <si>
    <t>离退休活动经费</t>
    <phoneticPr fontId="3" type="noConversion"/>
  </si>
  <si>
    <t>特困帮扶补助费</t>
    <phoneticPr fontId="3" type="noConversion"/>
  </si>
  <si>
    <t>8.离退办小计</t>
    <phoneticPr fontId="3" type="noConversion"/>
  </si>
  <si>
    <t>廊坊分部办公室</t>
  </si>
  <si>
    <t>廊坊园区运行</t>
  </si>
  <si>
    <t>后勤</t>
  </si>
  <si>
    <t>9.廊坊办小计</t>
    <phoneticPr fontId="3" type="noConversion"/>
  </si>
  <si>
    <t>水费管理</t>
  </si>
  <si>
    <t>电费管理</t>
  </si>
  <si>
    <t>基建</t>
  </si>
  <si>
    <t>周转房改造二期-自筹部分</t>
  </si>
  <si>
    <t>5号楼改造-自筹部分</t>
  </si>
  <si>
    <t>9号楼改造-自筹部分</t>
  </si>
  <si>
    <t>老旧小区改造（自筹）</t>
    <phoneticPr fontId="3" type="noConversion"/>
  </si>
  <si>
    <t>10.基建处小计</t>
    <phoneticPr fontId="3" type="noConversion"/>
  </si>
  <si>
    <t>日常办公费（原成果办）</t>
    <phoneticPr fontId="3" type="noConversion"/>
  </si>
  <si>
    <t>提升原始创新改革经费</t>
    <phoneticPr fontId="3" type="noConversion"/>
  </si>
  <si>
    <t>研究生教育</t>
    <phoneticPr fontId="3" type="noConversion"/>
  </si>
  <si>
    <t>5.人事教育处小计</t>
    <phoneticPr fontId="3" type="noConversion"/>
  </si>
  <si>
    <t>人事教育处</t>
    <phoneticPr fontId="3" type="noConversion"/>
  </si>
  <si>
    <t>特别研究助理匹配经费</t>
    <phoneticPr fontId="3" type="noConversion"/>
  </si>
  <si>
    <t>总  计</t>
    <phoneticPr fontId="3" type="noConversion"/>
  </si>
  <si>
    <t>专利申请</t>
    <phoneticPr fontId="3" type="noConversion"/>
  </si>
  <si>
    <t>离退休办公室</t>
    <phoneticPr fontId="3" type="noConversion"/>
  </si>
  <si>
    <t>基建园区处</t>
    <phoneticPr fontId="3" type="noConversion"/>
  </si>
  <si>
    <t>7.期刊与信息化中心小计</t>
    <phoneticPr fontId="3" type="noConversion"/>
  </si>
  <si>
    <r>
      <t>2023</t>
    </r>
    <r>
      <rPr>
        <sz val="14"/>
        <color indexed="8"/>
        <rFont val="黑体"/>
        <family val="3"/>
        <charset val="134"/>
      </rPr>
      <t>年 机 关 职 能 部 门 经 费 预 算</t>
    </r>
    <phoneticPr fontId="4" type="noConversion"/>
  </si>
  <si>
    <t>2022年预算数</t>
    <phoneticPr fontId="4" type="noConversion"/>
  </si>
  <si>
    <t>科技管理与成果处</t>
    <phoneticPr fontId="3" type="noConversion"/>
  </si>
  <si>
    <t>科技管理与成果处</t>
    <phoneticPr fontId="4" type="noConversion"/>
  </si>
  <si>
    <t>高技术发展与质量控制处</t>
    <phoneticPr fontId="4" type="noConversion"/>
  </si>
  <si>
    <t>6.人事教育处（研究生教育）小计</t>
    <phoneticPr fontId="3" type="noConversion"/>
  </si>
  <si>
    <t>人事教育处（研究生教育）</t>
    <phoneticPr fontId="3" type="noConversion"/>
  </si>
  <si>
    <t>人事教育处</t>
    <phoneticPr fontId="3" type="noConversion"/>
  </si>
  <si>
    <t>期刊与信息化中心</t>
    <phoneticPr fontId="3" type="noConversion"/>
  </si>
  <si>
    <t>期刊与信息化中心</t>
    <phoneticPr fontId="3" type="noConversion"/>
  </si>
  <si>
    <t>廊坊园区办公室</t>
    <phoneticPr fontId="4" type="noConversion"/>
  </si>
  <si>
    <r>
      <t>2023</t>
    </r>
    <r>
      <rPr>
        <sz val="14"/>
        <color indexed="8"/>
        <rFont val="黑体"/>
        <family val="3"/>
        <charset val="134"/>
      </rPr>
      <t>年 专 项 支 出 经 费 预 算</t>
    </r>
    <phoneticPr fontId="4" type="noConversion"/>
  </si>
  <si>
    <t>专利申请</t>
    <phoneticPr fontId="4" type="noConversion"/>
  </si>
  <si>
    <t>2022年预算</t>
    <phoneticPr fontId="4" type="noConversion"/>
  </si>
  <si>
    <t>科教融合</t>
    <phoneticPr fontId="4" type="noConversion"/>
  </si>
  <si>
    <t>保密经费</t>
    <phoneticPr fontId="3" type="noConversion"/>
  </si>
  <si>
    <t>后 勤 支 撑 部 门 2023 年 经 费 预 算</t>
    <phoneticPr fontId="4" type="noConversion"/>
  </si>
  <si>
    <t>离退休经费（包括离退休费、抚恤金、生活补助等）</t>
    <phoneticPr fontId="4" type="noConversion"/>
  </si>
  <si>
    <r>
      <t>合</t>
    </r>
    <r>
      <rPr>
        <sz val="11"/>
        <color indexed="8"/>
        <rFont val="黑体"/>
        <family val="3"/>
        <charset val="134"/>
      </rPr>
      <t xml:space="preserve">  </t>
    </r>
    <r>
      <rPr>
        <sz val="11"/>
        <color theme="1"/>
        <rFont val="黑体"/>
        <family val="3"/>
        <charset val="134"/>
      </rPr>
      <t>计</t>
    </r>
    <phoneticPr fontId="3" type="noConversion"/>
  </si>
  <si>
    <t>廊坊锅炉房建设项目（自筹）</t>
    <phoneticPr fontId="3" type="noConversion"/>
  </si>
  <si>
    <t>廊坊园区科研辅助用房建设项目（一期）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</si>
</sst>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0_ "/>
    <numFmt numFmtId="177" formatCode="#,##0.00_);[Red]\(#,##0.00\)"/>
  </numFmts>
  <fonts count="3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rgb="FF00610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sz val="14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1"/>
      <name val="宋体"/>
      <family val="2"/>
    </font>
    <font>
      <sz val="10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sz val="12"/>
      <color theme="1"/>
      <name val="宋体"/>
      <family val="2"/>
      <scheme val="minor"/>
    </font>
    <font>
      <sz val="11"/>
      <color indexed="8"/>
      <name val="黑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9" fillId="0" borderId="0"/>
  </cellStyleXfs>
  <cellXfs count="181">
    <xf numFmtId="0" fontId="0" fillId="0" borderId="0" xfId="0"/>
    <xf numFmtId="0" fontId="9" fillId="0" borderId="0" xfId="0" applyFont="1" applyFill="1"/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right" vertical="center"/>
    </xf>
    <xf numFmtId="49" fontId="7" fillId="6" borderId="4" xfId="0" applyNumberFormat="1" applyFont="1" applyFill="1" applyBorder="1" applyAlignment="1">
      <alignment horizontal="left" vertical="center" wrapText="1" shrinkToFit="1"/>
    </xf>
    <xf numFmtId="176" fontId="9" fillId="3" borderId="5" xfId="1" applyNumberFormat="1" applyFont="1" applyFill="1" applyBorder="1" applyAlignment="1">
      <alignment vertical="center"/>
    </xf>
    <xf numFmtId="43" fontId="9" fillId="3" borderId="5" xfId="1" applyFont="1" applyFill="1" applyBorder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76" fontId="15" fillId="0" borderId="5" xfId="1" applyNumberFormat="1" applyFont="1" applyFill="1" applyBorder="1" applyAlignment="1" applyProtection="1">
      <alignment horizontal="right" vertical="center"/>
    </xf>
    <xf numFmtId="43" fontId="9" fillId="3" borderId="5" xfId="1" applyFont="1" applyFill="1" applyBorder="1" applyAlignment="1">
      <alignment vertical="center"/>
    </xf>
    <xf numFmtId="49" fontId="7" fillId="6" borderId="12" xfId="0" applyNumberFormat="1" applyFont="1" applyFill="1" applyBorder="1" applyAlignment="1">
      <alignment horizontal="left" vertical="center" wrapText="1" shrinkToFit="1"/>
    </xf>
    <xf numFmtId="0" fontId="0" fillId="3" borderId="7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6" fillId="0" borderId="0" xfId="1" applyNumberFormat="1" applyFont="1" applyFill="1" applyBorder="1" applyAlignment="1" applyProtection="1">
      <alignment horizontal="right" vertical="center"/>
    </xf>
    <xf numFmtId="0" fontId="15" fillId="0" borderId="0" xfId="1" applyNumberFormat="1" applyFont="1" applyFill="1" applyBorder="1" applyAlignment="1" applyProtection="1">
      <alignment horizontal="right" vertical="center"/>
    </xf>
    <xf numFmtId="177" fontId="15" fillId="3" borderId="5" xfId="1" applyNumberFormat="1" applyFont="1" applyFill="1" applyBorder="1" applyAlignment="1" applyProtection="1">
      <alignment vertical="center"/>
    </xf>
    <xf numFmtId="0" fontId="15" fillId="3" borderId="5" xfId="1" applyNumberFormat="1" applyFont="1" applyFill="1" applyBorder="1" applyAlignment="1" applyProtection="1">
      <alignment horizontal="center" vertical="center"/>
    </xf>
    <xf numFmtId="43" fontId="0" fillId="0" borderId="0" xfId="0" applyNumberFormat="1" applyFill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43" fontId="0" fillId="0" borderId="5" xfId="1" applyFont="1" applyFill="1" applyBorder="1">
      <alignment vertical="center"/>
    </xf>
    <xf numFmtId="43" fontId="0" fillId="0" borderId="5" xfId="1" applyFont="1" applyBorder="1">
      <alignment vertical="center"/>
    </xf>
    <xf numFmtId="43" fontId="0" fillId="0" borderId="5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43" fontId="0" fillId="0" borderId="5" xfId="0" applyNumberForma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43" fontId="0" fillId="3" borderId="5" xfId="0" applyNumberFormat="1" applyFill="1" applyBorder="1" applyAlignment="1">
      <alignment vertical="center"/>
    </xf>
    <xf numFmtId="0" fontId="6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43" fontId="0" fillId="3" borderId="7" xfId="1" applyFont="1" applyFill="1" applyBorder="1">
      <alignment vertical="center"/>
    </xf>
    <xf numFmtId="176" fontId="0" fillId="3" borderId="5" xfId="1" applyNumberFormat="1" applyFont="1" applyFill="1" applyBorder="1">
      <alignment vertical="center"/>
    </xf>
    <xf numFmtId="0" fontId="0" fillId="0" borderId="5" xfId="0" applyFill="1" applyBorder="1" applyAlignment="1">
      <alignment vertical="center" wrapText="1"/>
    </xf>
    <xf numFmtId="43" fontId="0" fillId="3" borderId="7" xfId="0" applyNumberFormat="1" applyFill="1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0" fontId="11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176" fontId="8" fillId="4" borderId="5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 wrapText="1"/>
    </xf>
    <xf numFmtId="176" fontId="0" fillId="0" borderId="5" xfId="0" applyNumberForma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vertical="center" wrapText="1"/>
    </xf>
    <xf numFmtId="176" fontId="19" fillId="0" borderId="5" xfId="0" applyNumberFormat="1" applyFont="1" applyFill="1" applyBorder="1" applyAlignment="1">
      <alignment horizontal="right" vertical="center"/>
    </xf>
    <xf numFmtId="0" fontId="15" fillId="0" borderId="5" xfId="0" applyNumberFormat="1" applyFont="1" applyFill="1" applyBorder="1" applyAlignment="1" applyProtection="1">
      <alignment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176" fontId="16" fillId="0" borderId="5" xfId="0" applyNumberFormat="1" applyFont="1" applyFill="1" applyBorder="1" applyAlignment="1">
      <alignment horizontal="right" vertical="center" wrapText="1"/>
    </xf>
    <xf numFmtId="176" fontId="9" fillId="0" borderId="5" xfId="1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9" fillId="0" borderId="5" xfId="5" applyNumberFormat="1" applyFill="1" applyBorder="1"/>
    <xf numFmtId="176" fontId="16" fillId="0" borderId="5" xfId="0" applyNumberFormat="1" applyFont="1" applyFill="1" applyBorder="1" applyAlignment="1">
      <alignment horizontal="right" vertical="center"/>
    </xf>
    <xf numFmtId="0" fontId="12" fillId="0" borderId="5" xfId="2" applyFont="1" applyFill="1" applyBorder="1" applyAlignment="1">
      <alignment vertical="center" wrapText="1"/>
    </xf>
    <xf numFmtId="176" fontId="8" fillId="4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176" fontId="0" fillId="0" borderId="5" xfId="4" applyNumberFormat="1" applyFont="1" applyFill="1" applyBorder="1" applyAlignment="1">
      <alignment vertical="center"/>
    </xf>
    <xf numFmtId="176" fontId="12" fillId="3" borderId="5" xfId="0" applyNumberFormat="1" applyFont="1" applyFill="1" applyBorder="1" applyAlignment="1">
      <alignment horizontal="center" vertical="center"/>
    </xf>
    <xf numFmtId="176" fontId="30" fillId="3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43" fontId="9" fillId="3" borderId="5" xfId="1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0" fillId="0" borderId="5" xfId="0" applyNumberFormat="1" applyFont="1" applyBorder="1" applyAlignment="1">
      <alignment horizontal="right" vertical="center"/>
    </xf>
    <xf numFmtId="176" fontId="32" fillId="0" borderId="5" xfId="1" applyNumberFormat="1" applyFont="1" applyFill="1" applyBorder="1" applyAlignment="1" applyProtection="1">
      <alignment horizontal="right" vertical="center"/>
    </xf>
    <xf numFmtId="176" fontId="33" fillId="0" borderId="5" xfId="0" applyNumberFormat="1" applyFont="1" applyFill="1" applyBorder="1" applyAlignment="1">
      <alignment horizontal="right" vertical="center"/>
    </xf>
    <xf numFmtId="176" fontId="33" fillId="0" borderId="5" xfId="1" applyNumberFormat="1" applyFont="1" applyFill="1" applyBorder="1" applyAlignment="1">
      <alignment horizontal="right" vertical="center"/>
    </xf>
    <xf numFmtId="176" fontId="33" fillId="0" borderId="5" xfId="0" applyNumberFormat="1" applyFont="1" applyBorder="1" applyAlignment="1">
      <alignment horizontal="right" vertical="center"/>
    </xf>
    <xf numFmtId="177" fontId="15" fillId="3" borderId="5" xfId="1" applyNumberFormat="1" applyFont="1" applyFill="1" applyBorder="1" applyAlignment="1" applyProtection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0" fontId="1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31" fillId="4" borderId="5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49" fontId="15" fillId="4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4" borderId="5" xfId="3" applyNumberFormat="1" applyFont="1" applyFill="1" applyBorder="1" applyAlignment="1" applyProtection="1">
      <alignment horizontal="left" vertical="center" wrapText="1"/>
    </xf>
    <xf numFmtId="0" fontId="0" fillId="0" borderId="5" xfId="0" applyNumberFormat="1" applyFont="1" applyFill="1" applyBorder="1" applyAlignment="1">
      <alignment vertical="center"/>
    </xf>
    <xf numFmtId="0" fontId="15" fillId="4" borderId="5" xfId="0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right"/>
    </xf>
    <xf numFmtId="176" fontId="8" fillId="4" borderId="5" xfId="0" applyNumberFormat="1" applyFont="1" applyFill="1" applyBorder="1" applyAlignment="1">
      <alignment horizontal="right"/>
    </xf>
    <xf numFmtId="176" fontId="0" fillId="0" borderId="5" xfId="4" applyNumberFormat="1" applyFon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/>
    </xf>
    <xf numFmtId="176" fontId="0" fillId="0" borderId="5" xfId="0" applyNumberFormat="1" applyFill="1" applyBorder="1"/>
    <xf numFmtId="176" fontId="8" fillId="4" borderId="3" xfId="0" applyNumberFormat="1" applyFont="1" applyFill="1" applyBorder="1" applyAlignment="1">
      <alignment horizontal="right" vertical="center" wrapText="1"/>
    </xf>
    <xf numFmtId="176" fontId="8" fillId="4" borderId="3" xfId="0" applyNumberFormat="1" applyFont="1" applyFill="1" applyBorder="1" applyAlignment="1">
      <alignment horizontal="right" vertical="center"/>
    </xf>
    <xf numFmtId="49" fontId="11" fillId="4" borderId="3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 wrapText="1"/>
    </xf>
    <xf numFmtId="176" fontId="0" fillId="0" borderId="0" xfId="0" applyNumberFormat="1" applyFont="1" applyAlignment="1">
      <alignment horizontal="right" vertical="center"/>
    </xf>
    <xf numFmtId="176" fontId="35" fillId="0" borderId="5" xfId="0" applyNumberFormat="1" applyFont="1" applyBorder="1" applyAlignment="1">
      <alignment horizontal="right" vertical="center"/>
    </xf>
    <xf numFmtId="176" fontId="9" fillId="3" borderId="5" xfId="1" applyNumberFormat="1" applyFont="1" applyFill="1" applyBorder="1" applyAlignment="1">
      <alignment horizontal="right" vertical="center"/>
    </xf>
    <xf numFmtId="43" fontId="9" fillId="3" borderId="5" xfId="1" applyFont="1" applyFill="1" applyBorder="1" applyAlignment="1">
      <alignment horizontal="right" vertical="center"/>
    </xf>
    <xf numFmtId="176" fontId="0" fillId="7" borderId="7" xfId="0" applyNumberFormat="1" applyFont="1" applyFill="1" applyBorder="1" applyAlignment="1">
      <alignment horizontal="right" vertical="center"/>
    </xf>
    <xf numFmtId="176" fontId="15" fillId="0" borderId="5" xfId="4" applyNumberFormat="1" applyFont="1" applyFill="1" applyBorder="1" applyAlignment="1" applyProtection="1">
      <alignment horizontal="right" vertical="center"/>
    </xf>
    <xf numFmtId="176" fontId="7" fillId="0" borderId="5" xfId="1" applyNumberFormat="1" applyFont="1" applyFill="1" applyBorder="1" applyAlignment="1" applyProtection="1">
      <alignment horizontal="right" vertical="center"/>
    </xf>
    <xf numFmtId="176" fontId="15" fillId="5" borderId="5" xfId="1" applyNumberFormat="1" applyFont="1" applyFill="1" applyBorder="1" applyAlignment="1" applyProtection="1">
      <alignment horizontal="right" vertical="center"/>
    </xf>
    <xf numFmtId="176" fontId="15" fillId="0" borderId="7" xfId="1" applyNumberFormat="1" applyFont="1" applyFill="1" applyBorder="1" applyAlignment="1" applyProtection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0" fillId="0" borderId="5" xfId="5" applyNumberFormat="1" applyFont="1" applyFill="1" applyBorder="1" applyAlignment="1">
      <alignment horizontal="right" vertical="center"/>
    </xf>
    <xf numFmtId="176" fontId="9" fillId="0" borderId="5" xfId="5" applyNumberFormat="1" applyFill="1" applyBorder="1" applyAlignment="1">
      <alignment horizontal="right" vertical="center"/>
    </xf>
    <xf numFmtId="176" fontId="9" fillId="0" borderId="5" xfId="7" applyNumberFormat="1" applyFont="1" applyFill="1" applyBorder="1" applyAlignment="1">
      <alignment horizontal="right" vertical="center"/>
    </xf>
    <xf numFmtId="176" fontId="9" fillId="0" borderId="5" xfId="5" applyNumberFormat="1" applyFont="1" applyFill="1" applyBorder="1" applyAlignment="1">
      <alignment horizontal="right" vertical="center"/>
    </xf>
    <xf numFmtId="176" fontId="9" fillId="0" borderId="5" xfId="5" applyNumberFormat="1" applyBorder="1" applyAlignment="1">
      <alignment horizontal="right" vertical="center"/>
    </xf>
    <xf numFmtId="176" fontId="34" fillId="0" borderId="5" xfId="6" applyNumberFormat="1" applyFont="1" applyBorder="1" applyAlignment="1">
      <alignment horizontal="right" vertical="center"/>
    </xf>
    <xf numFmtId="43" fontId="8" fillId="3" borderId="5" xfId="0" applyNumberFormat="1" applyFont="1" applyFill="1" applyBorder="1" applyAlignment="1">
      <alignment vertical="center"/>
    </xf>
    <xf numFmtId="43" fontId="8" fillId="3" borderId="7" xfId="0" applyNumberFormat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49" fontId="11" fillId="4" borderId="5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/>
    </xf>
    <xf numFmtId="43" fontId="6" fillId="3" borderId="3" xfId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 applyProtection="1">
      <alignment horizontal="center" vertical="center"/>
    </xf>
    <xf numFmtId="49" fontId="27" fillId="3" borderId="5" xfId="0" applyNumberFormat="1" applyFont="1" applyFill="1" applyBorder="1" applyAlignment="1">
      <alignment horizontal="center" vertical="center" wrapText="1" shrinkToFit="1"/>
    </xf>
    <xf numFmtId="0" fontId="28" fillId="3" borderId="5" xfId="0" applyFont="1" applyFill="1" applyBorder="1" applyAlignment="1">
      <alignment horizontal="center" vertical="center"/>
    </xf>
    <xf numFmtId="49" fontId="27" fillId="3" borderId="8" xfId="0" applyNumberFormat="1" applyFont="1" applyFill="1" applyBorder="1" applyAlignment="1">
      <alignment horizontal="center" vertical="center" wrapText="1" shrinkToFit="1"/>
    </xf>
    <xf numFmtId="49" fontId="27" fillId="3" borderId="9" xfId="0" applyNumberFormat="1" applyFont="1" applyFill="1" applyBorder="1" applyAlignment="1">
      <alignment horizontal="center" vertical="center" wrapText="1" shrinkToFit="1"/>
    </xf>
    <xf numFmtId="49" fontId="27" fillId="3" borderId="14" xfId="0" applyNumberFormat="1" applyFont="1" applyFill="1" applyBorder="1" applyAlignment="1">
      <alignment horizontal="center" vertical="center" wrapText="1" shrinkToFit="1"/>
    </xf>
    <xf numFmtId="49" fontId="27" fillId="3" borderId="15" xfId="0" applyNumberFormat="1" applyFont="1" applyFill="1" applyBorder="1" applyAlignment="1">
      <alignment horizontal="center" vertical="center" wrapText="1" shrinkToFit="1"/>
    </xf>
    <xf numFmtId="0" fontId="24" fillId="3" borderId="6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3" xfId="7"/>
    <cellStyle name="常规 4" xfId="5"/>
    <cellStyle name="常规 5" xfId="6"/>
    <cellStyle name="好" xfId="2" builtinId="26"/>
    <cellStyle name="千位分隔" xfId="1" builtinId="3"/>
    <cellStyle name="千位分隔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workbookViewId="0">
      <selection activeCell="G7" sqref="G7"/>
    </sheetView>
  </sheetViews>
  <sheetFormatPr defaultRowHeight="14"/>
  <cols>
    <col min="1" max="1" width="17" style="4" customWidth="1"/>
    <col min="2" max="2" width="45.08984375" style="4" customWidth="1"/>
    <col min="3" max="3" width="8.7265625" style="4"/>
    <col min="4" max="4" width="18.36328125" style="4" bestFit="1" customWidth="1"/>
    <col min="5" max="5" width="19.6328125" style="7" customWidth="1"/>
    <col min="6" max="6" width="21.54296875" style="4" customWidth="1"/>
    <col min="7" max="7" width="16.81640625" style="4" bestFit="1" customWidth="1"/>
    <col min="8" max="16384" width="8.7265625" style="4"/>
  </cols>
  <sheetData>
    <row r="1" spans="1:6" ht="36" customHeight="1">
      <c r="A1" s="136" t="s">
        <v>133</v>
      </c>
      <c r="B1" s="136"/>
      <c r="C1" s="136"/>
      <c r="D1" s="136"/>
      <c r="E1" s="136"/>
    </row>
    <row r="2" spans="1:6" ht="20.149999999999999" customHeight="1">
      <c r="A2" s="5" t="s">
        <v>11</v>
      </c>
      <c r="E2" s="6" t="s">
        <v>12</v>
      </c>
    </row>
    <row r="3" spans="1:6" ht="20.149999999999999" customHeight="1">
      <c r="A3" s="26" t="s">
        <v>13</v>
      </c>
      <c r="B3" s="26" t="s">
        <v>14</v>
      </c>
      <c r="C3" s="27"/>
      <c r="D3" s="26" t="s">
        <v>134</v>
      </c>
      <c r="E3" s="28" t="s">
        <v>135</v>
      </c>
    </row>
    <row r="4" spans="1:6" ht="20.149999999999999" customHeight="1">
      <c r="A4" s="29" t="s">
        <v>15</v>
      </c>
      <c r="B4" s="30" t="s">
        <v>16</v>
      </c>
      <c r="C4" s="29" t="s">
        <v>17</v>
      </c>
      <c r="D4" s="31">
        <v>57577100</v>
      </c>
      <c r="E4" s="31">
        <v>69597600</v>
      </c>
    </row>
    <row r="5" spans="1:6" ht="20.149999999999999" customHeight="1">
      <c r="A5" s="29" t="s">
        <v>15</v>
      </c>
      <c r="B5" s="30" t="s">
        <v>18</v>
      </c>
      <c r="C5" s="29" t="s">
        <v>17</v>
      </c>
      <c r="D5" s="31">
        <v>4627300</v>
      </c>
      <c r="E5" s="31">
        <v>4631600</v>
      </c>
    </row>
    <row r="6" spans="1:6" ht="20.149999999999999" customHeight="1">
      <c r="A6" s="29" t="s">
        <v>15</v>
      </c>
      <c r="B6" s="30" t="s">
        <v>19</v>
      </c>
      <c r="C6" s="29" t="s">
        <v>17</v>
      </c>
      <c r="D6" s="33">
        <v>1383600.0000000002</v>
      </c>
      <c r="E6" s="31">
        <v>1299600</v>
      </c>
    </row>
    <row r="7" spans="1:6" ht="20.149999999999999" customHeight="1">
      <c r="A7" s="29" t="s">
        <v>15</v>
      </c>
      <c r="B7" s="30" t="s">
        <v>20</v>
      </c>
      <c r="C7" s="29" t="s">
        <v>17</v>
      </c>
      <c r="D7" s="33">
        <v>12366800</v>
      </c>
      <c r="E7" s="31">
        <v>12501800</v>
      </c>
    </row>
    <row r="8" spans="1:6" ht="20.149999999999999" customHeight="1">
      <c r="A8" s="29" t="s">
        <v>15</v>
      </c>
      <c r="B8" s="30" t="s">
        <v>21</v>
      </c>
      <c r="C8" s="29" t="s">
        <v>17</v>
      </c>
      <c r="D8" s="34">
        <v>18576000</v>
      </c>
      <c r="E8" s="31">
        <v>19939200</v>
      </c>
    </row>
    <row r="9" spans="1:6" ht="20.149999999999999" customHeight="1">
      <c r="A9" s="29" t="s">
        <v>15</v>
      </c>
      <c r="B9" s="30" t="s">
        <v>22</v>
      </c>
      <c r="C9" s="29" t="s">
        <v>17</v>
      </c>
      <c r="D9" s="33">
        <v>5425600</v>
      </c>
      <c r="E9" s="31">
        <v>5245300</v>
      </c>
    </row>
    <row r="10" spans="1:6" ht="20.149999999999999" customHeight="1">
      <c r="A10" s="29" t="s">
        <v>15</v>
      </c>
      <c r="B10" s="30" t="s">
        <v>129</v>
      </c>
      <c r="C10" s="29" t="s">
        <v>17</v>
      </c>
      <c r="D10" s="33">
        <v>824000</v>
      </c>
      <c r="E10" s="31">
        <v>534000</v>
      </c>
    </row>
    <row r="11" spans="1:6" ht="20.149999999999999" customHeight="1">
      <c r="A11" s="29" t="s">
        <v>15</v>
      </c>
      <c r="B11" s="30" t="s">
        <v>130</v>
      </c>
      <c r="C11" s="29" t="s">
        <v>17</v>
      </c>
      <c r="D11" s="31">
        <v>19803500</v>
      </c>
      <c r="E11" s="31">
        <v>17628500</v>
      </c>
    </row>
    <row r="12" spans="1:6" ht="20.149999999999999" customHeight="1">
      <c r="A12" s="29" t="s">
        <v>15</v>
      </c>
      <c r="B12" s="30" t="s">
        <v>131</v>
      </c>
      <c r="C12" s="29" t="s">
        <v>23</v>
      </c>
      <c r="D12" s="31">
        <v>31680000</v>
      </c>
      <c r="E12" s="31">
        <v>27155000</v>
      </c>
    </row>
    <row r="13" spans="1:6" ht="20.149999999999999" customHeight="1">
      <c r="A13" s="29" t="s">
        <v>15</v>
      </c>
      <c r="B13" s="30" t="s">
        <v>132</v>
      </c>
      <c r="C13" s="29" t="s">
        <v>23</v>
      </c>
      <c r="D13" s="31">
        <v>2806900</v>
      </c>
      <c r="E13" s="31">
        <v>2769100.0000000005</v>
      </c>
    </row>
    <row r="14" spans="1:6" ht="20.149999999999999" customHeight="1">
      <c r="A14" s="29" t="s">
        <v>24</v>
      </c>
      <c r="B14" s="30" t="s">
        <v>25</v>
      </c>
      <c r="C14" s="29" t="s">
        <v>17</v>
      </c>
      <c r="D14" s="34">
        <v>67000000</v>
      </c>
      <c r="E14" s="41">
        <v>71000000</v>
      </c>
    </row>
    <row r="15" spans="1:6" ht="36" customHeight="1">
      <c r="A15" s="29" t="s">
        <v>89</v>
      </c>
      <c r="B15" s="30" t="s">
        <v>26</v>
      </c>
      <c r="C15" s="29" t="s">
        <v>17</v>
      </c>
      <c r="D15" s="34">
        <v>84619899</v>
      </c>
      <c r="E15" s="41">
        <v>111471405</v>
      </c>
    </row>
    <row r="16" spans="1:6" ht="20.149999999999999" customHeight="1">
      <c r="A16" s="20"/>
      <c r="B16" s="111" t="s">
        <v>27</v>
      </c>
      <c r="C16" s="76"/>
      <c r="D16" s="132">
        <f>SUM(D4:D15)</f>
        <v>306690699</v>
      </c>
      <c r="E16" s="75">
        <f>SUM(E4:E15)</f>
        <v>343773105</v>
      </c>
      <c r="F16" s="25"/>
    </row>
    <row r="17" spans="1:6" ht="20.149999999999999" customHeight="1">
      <c r="A17" s="38" t="s">
        <v>28</v>
      </c>
      <c r="B17" s="8"/>
      <c r="C17" s="8"/>
      <c r="D17" s="8"/>
      <c r="E17" s="39"/>
    </row>
    <row r="18" spans="1:6" ht="20.149999999999999" customHeight="1">
      <c r="A18" s="26" t="s">
        <v>13</v>
      </c>
      <c r="B18" s="26" t="s">
        <v>29</v>
      </c>
      <c r="C18" s="27"/>
      <c r="D18" s="40" t="s">
        <v>136</v>
      </c>
      <c r="E18" s="28" t="s">
        <v>137</v>
      </c>
    </row>
    <row r="19" spans="1:6" ht="20.149999999999999" customHeight="1">
      <c r="A19" s="30" t="s">
        <v>15</v>
      </c>
      <c r="B19" s="30" t="s">
        <v>90</v>
      </c>
      <c r="C19" s="30" t="s">
        <v>30</v>
      </c>
      <c r="D19" s="34">
        <v>29000000</v>
      </c>
      <c r="E19" s="34">
        <v>28000000</v>
      </c>
    </row>
    <row r="20" spans="1:6" ht="20.149999999999999" customHeight="1">
      <c r="A20" s="30" t="s">
        <v>91</v>
      </c>
      <c r="B20" s="30" t="s">
        <v>92</v>
      </c>
      <c r="C20" s="30" t="s">
        <v>30</v>
      </c>
      <c r="D20" s="34">
        <v>25600000</v>
      </c>
      <c r="E20" s="34">
        <v>39750000</v>
      </c>
    </row>
    <row r="21" spans="1:6" ht="20.149999999999999" customHeight="1">
      <c r="A21" s="30" t="s">
        <v>91</v>
      </c>
      <c r="B21" s="30" t="s">
        <v>93</v>
      </c>
      <c r="C21" s="30" t="s">
        <v>30</v>
      </c>
      <c r="D21" s="34">
        <v>48000000</v>
      </c>
      <c r="E21" s="34">
        <v>41000000</v>
      </c>
    </row>
    <row r="22" spans="1:6" ht="20.149999999999999" customHeight="1">
      <c r="A22" s="30" t="s">
        <v>94</v>
      </c>
      <c r="B22" s="30" t="s">
        <v>31</v>
      </c>
      <c r="C22" s="30" t="s">
        <v>30</v>
      </c>
      <c r="D22" s="34">
        <v>19000000</v>
      </c>
      <c r="E22" s="34">
        <v>17000000</v>
      </c>
    </row>
    <row r="23" spans="1:6" ht="20.149999999999999" customHeight="1">
      <c r="A23" s="30" t="s">
        <v>32</v>
      </c>
      <c r="B23" s="30" t="s">
        <v>95</v>
      </c>
      <c r="C23" s="30" t="s">
        <v>30</v>
      </c>
      <c r="D23" s="34">
        <v>19000000</v>
      </c>
      <c r="E23" s="34">
        <v>19000000</v>
      </c>
    </row>
    <row r="24" spans="1:6" ht="20.149999999999999" customHeight="1">
      <c r="A24" s="30" t="s">
        <v>32</v>
      </c>
      <c r="B24" s="30" t="s">
        <v>96</v>
      </c>
      <c r="C24" s="30" t="s">
        <v>30</v>
      </c>
      <c r="D24" s="41">
        <v>6200000</v>
      </c>
      <c r="E24" s="34">
        <v>6000000</v>
      </c>
    </row>
    <row r="25" spans="1:6" ht="20.149999999999999" customHeight="1">
      <c r="A25" s="30" t="s">
        <v>15</v>
      </c>
      <c r="B25" s="30" t="s">
        <v>97</v>
      </c>
      <c r="C25" s="30" t="s">
        <v>30</v>
      </c>
      <c r="D25" s="41">
        <v>600000</v>
      </c>
      <c r="E25" s="34">
        <v>315000</v>
      </c>
      <c r="F25" s="25"/>
    </row>
    <row r="26" spans="1:6" ht="20.149999999999999" customHeight="1">
      <c r="A26" s="30" t="s">
        <v>24</v>
      </c>
      <c r="B26" s="30" t="s">
        <v>105</v>
      </c>
      <c r="C26" s="30" t="s">
        <v>30</v>
      </c>
      <c r="D26" s="34">
        <v>55000000</v>
      </c>
      <c r="E26" s="34">
        <v>68000000</v>
      </c>
    </row>
    <row r="27" spans="1:6" ht="20.149999999999999" customHeight="1">
      <c r="A27" s="30" t="s">
        <v>24</v>
      </c>
      <c r="B27" s="30" t="s">
        <v>98</v>
      </c>
      <c r="C27" s="30" t="s">
        <v>30</v>
      </c>
      <c r="D27" s="34">
        <v>1600000</v>
      </c>
      <c r="E27" s="34">
        <v>1100000</v>
      </c>
    </row>
    <row r="28" spans="1:6" ht="20.149999999999999" customHeight="1">
      <c r="A28" s="30" t="s">
        <v>32</v>
      </c>
      <c r="B28" s="30" t="s">
        <v>211</v>
      </c>
      <c r="C28" s="30" t="s">
        <v>30</v>
      </c>
      <c r="D28" s="41">
        <v>13000000</v>
      </c>
      <c r="E28" s="34">
        <v>15000000</v>
      </c>
    </row>
    <row r="29" spans="1:6" ht="20.149999999999999" customHeight="1">
      <c r="A29" s="20"/>
      <c r="B29" s="36" t="s">
        <v>33</v>
      </c>
      <c r="C29" s="20"/>
      <c r="D29" s="42">
        <f>SUM(D19:D28)</f>
        <v>217000000</v>
      </c>
      <c r="E29" s="43">
        <f>SUM(E19:E28)</f>
        <v>235165000</v>
      </c>
      <c r="F29" s="25"/>
    </row>
    <row r="30" spans="1:6" ht="20.149999999999999" customHeight="1">
      <c r="A30" s="30" t="s">
        <v>15</v>
      </c>
      <c r="B30" s="30" t="s">
        <v>99</v>
      </c>
      <c r="C30" s="29" t="s">
        <v>34</v>
      </c>
      <c r="D30" s="33">
        <v>1766050</v>
      </c>
      <c r="E30" s="34">
        <v>1869700</v>
      </c>
    </row>
    <row r="31" spans="1:6" ht="20.149999999999999" customHeight="1">
      <c r="A31" s="30" t="s">
        <v>15</v>
      </c>
      <c r="B31" s="30" t="s">
        <v>100</v>
      </c>
      <c r="C31" s="29" t="s">
        <v>34</v>
      </c>
      <c r="D31" s="32">
        <v>7694520</v>
      </c>
      <c r="E31" s="34">
        <v>8148311</v>
      </c>
    </row>
    <row r="32" spans="1:6" ht="20.149999999999999" customHeight="1">
      <c r="A32" s="30" t="s">
        <v>128</v>
      </c>
      <c r="B32" s="30" t="s">
        <v>101</v>
      </c>
      <c r="C32" s="29" t="s">
        <v>34</v>
      </c>
      <c r="D32" s="35">
        <v>42654754.079999998</v>
      </c>
      <c r="E32" s="34">
        <v>52666045</v>
      </c>
    </row>
    <row r="33" spans="1:6" ht="23" customHeight="1">
      <c r="A33" s="30" t="s">
        <v>15</v>
      </c>
      <c r="B33" s="30" t="s">
        <v>102</v>
      </c>
      <c r="C33" s="29" t="s">
        <v>103</v>
      </c>
      <c r="D33" s="35">
        <v>53383700</v>
      </c>
      <c r="E33" s="34">
        <v>32900000</v>
      </c>
    </row>
    <row r="34" spans="1:6" ht="20.149999999999999" customHeight="1">
      <c r="A34" s="30" t="s">
        <v>32</v>
      </c>
      <c r="B34" s="44" t="s">
        <v>138</v>
      </c>
      <c r="C34" s="29" t="s">
        <v>34</v>
      </c>
      <c r="D34" s="41">
        <v>7000000</v>
      </c>
      <c r="E34" s="34">
        <v>8000000</v>
      </c>
      <c r="F34" s="25"/>
    </row>
    <row r="35" spans="1:6" ht="20.149999999999999" customHeight="1">
      <c r="A35" s="20"/>
      <c r="B35" s="36" t="s">
        <v>35</v>
      </c>
      <c r="C35" s="20"/>
      <c r="D35" s="45">
        <f>SUM(D30:D34)</f>
        <v>112499024.08</v>
      </c>
      <c r="E35" s="37">
        <f>SUM(E30:E34)</f>
        <v>103584056</v>
      </c>
      <c r="F35" s="25"/>
    </row>
    <row r="36" spans="1:6" ht="20.149999999999999" customHeight="1">
      <c r="A36" s="29" t="s">
        <v>24</v>
      </c>
      <c r="B36" s="29" t="s">
        <v>104</v>
      </c>
      <c r="C36" s="29" t="s">
        <v>36</v>
      </c>
      <c r="D36" s="33">
        <v>370029.14</v>
      </c>
      <c r="E36" s="34">
        <v>19345000</v>
      </c>
      <c r="F36" s="25"/>
    </row>
    <row r="37" spans="1:6" ht="20.149999999999999" customHeight="1">
      <c r="A37" s="20"/>
      <c r="B37" s="36" t="s">
        <v>37</v>
      </c>
      <c r="C37" s="20"/>
      <c r="D37" s="45">
        <f>SUM(D36)</f>
        <v>370029.14</v>
      </c>
      <c r="E37" s="19">
        <f>SUM(E36)</f>
        <v>19345000</v>
      </c>
      <c r="F37" s="25"/>
    </row>
    <row r="38" spans="1:6" ht="20.149999999999999" customHeight="1">
      <c r="A38" s="20"/>
      <c r="B38" s="111" t="s">
        <v>38</v>
      </c>
      <c r="C38" s="76"/>
      <c r="D38" s="133">
        <f>D29+D35+D37</f>
        <v>329869053.21999997</v>
      </c>
      <c r="E38" s="132">
        <f>E29+E35+E37</f>
        <v>358094056</v>
      </c>
      <c r="F38" s="25"/>
    </row>
    <row r="39" spans="1:6" ht="20.149999999999999" customHeight="1">
      <c r="A39" s="38" t="s">
        <v>39</v>
      </c>
      <c r="B39" s="8"/>
      <c r="C39" s="8"/>
      <c r="D39" s="8"/>
      <c r="E39" s="39"/>
    </row>
    <row r="40" spans="1:6" ht="20" customHeight="1">
      <c r="A40" s="137" t="s">
        <v>40</v>
      </c>
      <c r="B40" s="138"/>
      <c r="C40" s="20"/>
      <c r="D40" s="132">
        <f>D16-D38</f>
        <v>-23178354.219999969</v>
      </c>
      <c r="E40" s="75">
        <f>E16-E38</f>
        <v>-14320951</v>
      </c>
    </row>
  </sheetData>
  <mergeCells count="2">
    <mergeCell ref="A1:E1"/>
    <mergeCell ref="A40:B40"/>
  </mergeCells>
  <phoneticPr fontId="3" type="noConversion"/>
  <pageMargins left="0.7" right="0.7" top="0.75" bottom="0.75" header="0.3" footer="0.3"/>
  <pageSetup paperSize="9" scale="6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B71" sqref="B71"/>
    </sheetView>
  </sheetViews>
  <sheetFormatPr defaultRowHeight="14"/>
  <cols>
    <col min="1" max="1" width="23.08984375" style="3" customWidth="1"/>
    <col min="2" max="2" width="31.08984375" style="3" customWidth="1"/>
    <col min="3" max="3" width="10.7265625" style="67" customWidth="1"/>
    <col min="4" max="4" width="20.453125" style="2" customWidth="1"/>
    <col min="5" max="5" width="19.26953125" style="68" customWidth="1"/>
    <col min="6" max="16384" width="8.7265625" style="1"/>
  </cols>
  <sheetData>
    <row r="1" spans="1:5" ht="29" customHeight="1">
      <c r="A1" s="139" t="s">
        <v>139</v>
      </c>
      <c r="B1" s="139"/>
      <c r="C1" s="139"/>
      <c r="D1" s="139"/>
      <c r="E1" s="139"/>
    </row>
    <row r="2" spans="1:5" ht="17.5" customHeight="1">
      <c r="A2" s="151"/>
      <c r="B2" s="152"/>
      <c r="C2" s="151"/>
      <c r="D2" s="151"/>
      <c r="E2" s="72" t="s">
        <v>12</v>
      </c>
    </row>
    <row r="3" spans="1:5" customFormat="1" ht="24" customHeight="1">
      <c r="A3" s="153" t="s">
        <v>106</v>
      </c>
      <c r="B3" s="153" t="s">
        <v>0</v>
      </c>
      <c r="C3" s="150" t="s">
        <v>107</v>
      </c>
      <c r="D3" s="70" t="s">
        <v>108</v>
      </c>
      <c r="E3" s="70" t="s">
        <v>140</v>
      </c>
    </row>
    <row r="4" spans="1:5" customFormat="1" ht="24" customHeight="1">
      <c r="A4" s="153"/>
      <c r="B4" s="153"/>
      <c r="C4" s="150"/>
      <c r="D4" s="71" t="s">
        <v>109</v>
      </c>
      <c r="E4" s="71" t="s">
        <v>109</v>
      </c>
    </row>
    <row r="5" spans="1:5" ht="18.5" customHeight="1">
      <c r="A5" s="140" t="s">
        <v>196</v>
      </c>
      <c r="B5" s="47" t="s">
        <v>141</v>
      </c>
      <c r="C5" s="84" t="s">
        <v>2</v>
      </c>
      <c r="D5" s="102">
        <v>275000</v>
      </c>
      <c r="E5" s="41">
        <v>195000</v>
      </c>
    </row>
    <row r="6" spans="1:5" ht="18.5" customHeight="1">
      <c r="A6" s="140"/>
      <c r="B6" s="47" t="s">
        <v>183</v>
      </c>
      <c r="C6" s="84" t="s">
        <v>2</v>
      </c>
      <c r="D6" s="51">
        <v>75700</v>
      </c>
      <c r="E6" s="41"/>
    </row>
    <row r="7" spans="1:5" ht="18.5" customHeight="1">
      <c r="A7" s="140"/>
      <c r="B7" s="47" t="s">
        <v>142</v>
      </c>
      <c r="C7" s="84"/>
      <c r="D7" s="102"/>
      <c r="E7" s="29"/>
    </row>
    <row r="8" spans="1:5" ht="18.5" customHeight="1">
      <c r="A8" s="140"/>
      <c r="B8" s="85" t="s">
        <v>190</v>
      </c>
      <c r="C8" s="84" t="s">
        <v>143</v>
      </c>
      <c r="D8" s="102"/>
      <c r="E8" s="41">
        <v>1690000</v>
      </c>
    </row>
    <row r="9" spans="1:5" ht="18.5" customHeight="1">
      <c r="A9" s="141" t="s">
        <v>144</v>
      </c>
      <c r="B9" s="141"/>
      <c r="C9" s="86"/>
      <c r="D9" s="103">
        <v>350700</v>
      </c>
      <c r="E9" s="49">
        <v>1885000</v>
      </c>
    </row>
    <row r="10" spans="1:5" ht="18.5" customHeight="1">
      <c r="A10" s="87" t="s">
        <v>145</v>
      </c>
      <c r="B10" s="88" t="s">
        <v>141</v>
      </c>
      <c r="C10" s="89" t="s">
        <v>2</v>
      </c>
      <c r="D10" s="102"/>
      <c r="E10" s="46">
        <v>152000</v>
      </c>
    </row>
    <row r="11" spans="1:5" ht="18.5" customHeight="1">
      <c r="A11" s="141" t="s">
        <v>146</v>
      </c>
      <c r="B11" s="141"/>
      <c r="C11" s="86"/>
      <c r="D11" s="103"/>
      <c r="E11" s="66">
        <v>152000</v>
      </c>
    </row>
    <row r="12" spans="1:5" ht="18.5" customHeight="1">
      <c r="A12" s="142" t="s">
        <v>147</v>
      </c>
      <c r="B12" s="47" t="s">
        <v>141</v>
      </c>
      <c r="C12" s="84" t="s">
        <v>148</v>
      </c>
      <c r="D12" s="46">
        <v>236150</v>
      </c>
      <c r="E12" s="41">
        <v>232700</v>
      </c>
    </row>
    <row r="13" spans="1:5" ht="18.5" customHeight="1">
      <c r="A13" s="142"/>
      <c r="B13" s="47" t="s">
        <v>142</v>
      </c>
      <c r="C13" s="90"/>
      <c r="D13" s="54"/>
      <c r="E13" s="41"/>
    </row>
    <row r="14" spans="1:5" ht="18.5" customHeight="1">
      <c r="A14" s="142"/>
      <c r="B14" s="55" t="s">
        <v>149</v>
      </c>
      <c r="C14" s="84" t="s">
        <v>143</v>
      </c>
      <c r="D14" s="56">
        <v>163000</v>
      </c>
      <c r="E14" s="41">
        <v>161048</v>
      </c>
    </row>
    <row r="15" spans="1:5" ht="18.5" customHeight="1">
      <c r="A15" s="142"/>
      <c r="B15" s="55" t="s">
        <v>150</v>
      </c>
      <c r="C15" s="84" t="s">
        <v>143</v>
      </c>
      <c r="D15" s="56">
        <v>14000</v>
      </c>
      <c r="E15" s="41">
        <v>15000</v>
      </c>
    </row>
    <row r="16" spans="1:5" ht="18.5" customHeight="1">
      <c r="A16" s="142"/>
      <c r="B16" s="57" t="s">
        <v>151</v>
      </c>
      <c r="C16" s="84" t="s">
        <v>143</v>
      </c>
      <c r="D16" s="53">
        <v>15000</v>
      </c>
      <c r="E16" s="41">
        <v>17000</v>
      </c>
    </row>
    <row r="17" spans="1:5" ht="18.5" customHeight="1">
      <c r="A17" s="142"/>
      <c r="B17" s="57" t="s">
        <v>152</v>
      </c>
      <c r="C17" s="84" t="s">
        <v>153</v>
      </c>
      <c r="D17" s="53">
        <v>329800</v>
      </c>
      <c r="E17" s="34">
        <v>860000</v>
      </c>
    </row>
    <row r="18" spans="1:5" ht="18.5" customHeight="1">
      <c r="A18" s="141" t="s">
        <v>154</v>
      </c>
      <c r="B18" s="141"/>
      <c r="C18" s="91"/>
      <c r="D18" s="52">
        <v>757950</v>
      </c>
      <c r="E18" s="52">
        <v>1285748</v>
      </c>
    </row>
    <row r="19" spans="1:5" ht="18.5" customHeight="1">
      <c r="A19" s="48" t="s">
        <v>155</v>
      </c>
      <c r="B19" s="47" t="s">
        <v>141</v>
      </c>
      <c r="C19" s="84" t="s">
        <v>2</v>
      </c>
      <c r="D19" s="53">
        <v>278000</v>
      </c>
      <c r="E19" s="53">
        <v>250000</v>
      </c>
    </row>
    <row r="20" spans="1:5" ht="18.5" customHeight="1">
      <c r="A20" s="141" t="s">
        <v>156</v>
      </c>
      <c r="B20" s="141"/>
      <c r="C20" s="92"/>
      <c r="D20" s="52">
        <v>278000</v>
      </c>
      <c r="E20" s="52">
        <v>250000</v>
      </c>
    </row>
    <row r="21" spans="1:5" ht="18.5" customHeight="1">
      <c r="A21" s="143" t="s">
        <v>187</v>
      </c>
      <c r="B21" s="93" t="s">
        <v>111</v>
      </c>
      <c r="C21" s="94" t="s">
        <v>2</v>
      </c>
      <c r="D21" s="50">
        <v>208000</v>
      </c>
      <c r="E21" s="50">
        <v>293360</v>
      </c>
    </row>
    <row r="22" spans="1:5" ht="18.5" customHeight="1">
      <c r="A22" s="144"/>
      <c r="B22" s="93" t="s">
        <v>112</v>
      </c>
      <c r="C22" s="94"/>
      <c r="D22" s="58"/>
      <c r="E22" s="112"/>
    </row>
    <row r="23" spans="1:5" ht="18.5" customHeight="1">
      <c r="A23" s="144"/>
      <c r="B23" s="94" t="s">
        <v>157</v>
      </c>
      <c r="C23" s="94" t="s">
        <v>158</v>
      </c>
      <c r="D23" s="50">
        <v>8383700</v>
      </c>
      <c r="E23" s="50">
        <v>4000000</v>
      </c>
    </row>
    <row r="24" spans="1:5" ht="18.5" customHeight="1">
      <c r="A24" s="144"/>
      <c r="B24" s="94" t="s">
        <v>159</v>
      </c>
      <c r="C24" s="94" t="s">
        <v>158</v>
      </c>
      <c r="D24" s="110"/>
      <c r="E24" s="50">
        <v>7500000</v>
      </c>
    </row>
    <row r="25" spans="1:5" ht="18.5" customHeight="1">
      <c r="A25" s="144"/>
      <c r="B25" s="94" t="s">
        <v>184</v>
      </c>
      <c r="C25" s="94" t="s">
        <v>158</v>
      </c>
      <c r="D25" s="83">
        <v>20000000</v>
      </c>
      <c r="E25" s="50">
        <v>6000000</v>
      </c>
    </row>
    <row r="26" spans="1:5" ht="18.5" customHeight="1">
      <c r="A26" s="145"/>
      <c r="B26" s="94" t="s">
        <v>160</v>
      </c>
      <c r="C26" s="94" t="s">
        <v>161</v>
      </c>
      <c r="D26" s="83">
        <v>25000000</v>
      </c>
      <c r="E26" s="50">
        <v>15000000</v>
      </c>
    </row>
    <row r="27" spans="1:5" ht="18.5" customHeight="1">
      <c r="A27" s="146" t="s">
        <v>186</v>
      </c>
      <c r="B27" s="146"/>
      <c r="C27" s="95"/>
      <c r="D27" s="52">
        <v>53591700</v>
      </c>
      <c r="E27" s="52">
        <v>32793360</v>
      </c>
    </row>
    <row r="28" spans="1:5" ht="18.5" customHeight="1">
      <c r="A28" s="147" t="s">
        <v>185</v>
      </c>
      <c r="B28" s="47" t="s">
        <v>162</v>
      </c>
      <c r="C28" s="84" t="s">
        <v>2</v>
      </c>
      <c r="D28" s="56">
        <v>123000</v>
      </c>
      <c r="E28" s="56">
        <v>114000</v>
      </c>
    </row>
    <row r="29" spans="1:5" ht="18.5" customHeight="1">
      <c r="A29" s="148"/>
      <c r="B29" s="47" t="s">
        <v>163</v>
      </c>
      <c r="C29" s="84"/>
      <c r="D29" s="54"/>
      <c r="E29" s="56"/>
    </row>
    <row r="30" spans="1:5" ht="18.5" customHeight="1">
      <c r="A30" s="148"/>
      <c r="B30" s="48" t="s">
        <v>164</v>
      </c>
      <c r="C30" s="84" t="s">
        <v>165</v>
      </c>
      <c r="D30" s="56">
        <v>1370000</v>
      </c>
      <c r="E30" s="56">
        <v>2600000</v>
      </c>
    </row>
    <row r="31" spans="1:5" ht="18.5" customHeight="1">
      <c r="A31" s="148"/>
      <c r="B31" s="48" t="s">
        <v>166</v>
      </c>
      <c r="C31" s="84" t="s">
        <v>165</v>
      </c>
      <c r="D31" s="56"/>
      <c r="E31" s="56">
        <v>170000</v>
      </c>
    </row>
    <row r="32" spans="1:5" ht="18.5" customHeight="1">
      <c r="A32" s="149"/>
      <c r="B32" s="48" t="s">
        <v>188</v>
      </c>
      <c r="C32" s="84" t="s">
        <v>161</v>
      </c>
      <c r="D32" s="56"/>
      <c r="E32" s="56">
        <v>400000</v>
      </c>
    </row>
    <row r="33" spans="1:5" ht="18.5" customHeight="1">
      <c r="A33" s="141" t="s">
        <v>199</v>
      </c>
      <c r="B33" s="141"/>
      <c r="C33" s="86"/>
      <c r="D33" s="52">
        <v>1493000</v>
      </c>
      <c r="E33" s="52">
        <v>3284000</v>
      </c>
    </row>
    <row r="34" spans="1:5" ht="18.5" customHeight="1">
      <c r="A34" s="147" t="s">
        <v>202</v>
      </c>
      <c r="B34" s="47" t="s">
        <v>111</v>
      </c>
      <c r="C34" s="84" t="s">
        <v>2</v>
      </c>
      <c r="D34" s="51">
        <v>256600</v>
      </c>
      <c r="E34" s="34">
        <v>269500</v>
      </c>
    </row>
    <row r="35" spans="1:5" ht="18.5" customHeight="1">
      <c r="A35" s="148"/>
      <c r="B35" s="47" t="s">
        <v>112</v>
      </c>
      <c r="C35" s="90"/>
      <c r="D35" s="64"/>
      <c r="E35" s="34"/>
    </row>
    <row r="36" spans="1:5" ht="18.5" customHeight="1">
      <c r="A36" s="148"/>
      <c r="B36" s="48" t="s">
        <v>113</v>
      </c>
      <c r="C36" s="84" t="s">
        <v>114</v>
      </c>
      <c r="D36" s="51">
        <v>1964400</v>
      </c>
      <c r="E36" s="34">
        <v>340068</v>
      </c>
    </row>
    <row r="37" spans="1:5" ht="18.5" customHeight="1">
      <c r="A37" s="148"/>
      <c r="B37" s="48" t="s">
        <v>167</v>
      </c>
      <c r="C37" s="84" t="s">
        <v>114</v>
      </c>
      <c r="D37" s="51">
        <v>395760</v>
      </c>
      <c r="E37" s="34">
        <v>385700</v>
      </c>
    </row>
    <row r="38" spans="1:5" ht="18.5" customHeight="1">
      <c r="A38" s="149"/>
      <c r="B38" s="96" t="s">
        <v>115</v>
      </c>
      <c r="C38" s="84" t="s">
        <v>114</v>
      </c>
      <c r="D38" s="51">
        <v>1347860</v>
      </c>
      <c r="E38" s="34">
        <v>990495</v>
      </c>
    </row>
    <row r="39" spans="1:5" ht="18.5" customHeight="1">
      <c r="A39" s="141" t="s">
        <v>193</v>
      </c>
      <c r="B39" s="141"/>
      <c r="C39" s="97"/>
      <c r="D39" s="52">
        <v>3964620</v>
      </c>
      <c r="E39" s="52">
        <v>1985763</v>
      </c>
    </row>
    <row r="40" spans="1:5" ht="18.5" customHeight="1">
      <c r="A40" s="147" t="s">
        <v>191</v>
      </c>
      <c r="B40" s="47" t="s">
        <v>162</v>
      </c>
      <c r="C40" s="84" t="s">
        <v>2</v>
      </c>
      <c r="D40" s="62">
        <v>90300</v>
      </c>
      <c r="E40" s="62">
        <v>79300</v>
      </c>
    </row>
    <row r="41" spans="1:5" ht="18.5" customHeight="1">
      <c r="A41" s="148"/>
      <c r="B41" s="47" t="s">
        <v>163</v>
      </c>
      <c r="C41" s="84"/>
      <c r="D41" s="59"/>
      <c r="E41" s="59"/>
    </row>
    <row r="42" spans="1:5" ht="18.5" customHeight="1">
      <c r="A42" s="148"/>
      <c r="B42" s="48" t="s">
        <v>168</v>
      </c>
      <c r="C42" s="84" t="s">
        <v>165</v>
      </c>
      <c r="D42" s="15">
        <v>710000</v>
      </c>
      <c r="E42" s="15">
        <v>643000</v>
      </c>
    </row>
    <row r="43" spans="1:5" ht="18.5" customHeight="1">
      <c r="A43" s="149"/>
      <c r="B43" s="57" t="s">
        <v>169</v>
      </c>
      <c r="C43" s="98" t="s">
        <v>165</v>
      </c>
      <c r="D43" s="51">
        <v>30000</v>
      </c>
      <c r="E43" s="51">
        <v>35000</v>
      </c>
    </row>
    <row r="44" spans="1:5" ht="18.5" customHeight="1">
      <c r="A44" s="141" t="s">
        <v>170</v>
      </c>
      <c r="B44" s="141"/>
      <c r="C44" s="97"/>
      <c r="D44" s="52">
        <v>830300</v>
      </c>
      <c r="E44" s="52">
        <v>757300</v>
      </c>
    </row>
    <row r="45" spans="1:5" ht="18.5" customHeight="1">
      <c r="A45" s="147" t="s">
        <v>171</v>
      </c>
      <c r="B45" s="47" t="s">
        <v>111</v>
      </c>
      <c r="C45" s="84" t="s">
        <v>2</v>
      </c>
      <c r="D45" s="51">
        <v>68300</v>
      </c>
      <c r="E45" s="41">
        <v>93540</v>
      </c>
    </row>
    <row r="46" spans="1:5" ht="18.5" customHeight="1">
      <c r="A46" s="148"/>
      <c r="B46" s="65" t="s">
        <v>112</v>
      </c>
      <c r="C46" s="99"/>
      <c r="D46" s="59"/>
      <c r="E46" s="41"/>
    </row>
    <row r="47" spans="1:5" ht="18.5" customHeight="1">
      <c r="A47" s="149"/>
      <c r="B47" s="48" t="s">
        <v>172</v>
      </c>
      <c r="C47" s="84" t="s">
        <v>173</v>
      </c>
      <c r="D47" s="51">
        <v>2365939.08</v>
      </c>
      <c r="E47" s="34">
        <v>3543715</v>
      </c>
    </row>
    <row r="48" spans="1:5" ht="18.5" customHeight="1">
      <c r="A48" s="141" t="s">
        <v>174</v>
      </c>
      <c r="B48" s="141"/>
      <c r="C48" s="92"/>
      <c r="D48" s="52">
        <v>2434239.08</v>
      </c>
      <c r="E48" s="52">
        <v>3637255</v>
      </c>
    </row>
    <row r="49" spans="1:5" ht="18.5" customHeight="1">
      <c r="A49" s="147" t="s">
        <v>192</v>
      </c>
      <c r="B49" s="47" t="s">
        <v>111</v>
      </c>
      <c r="C49" s="84" t="s">
        <v>2</v>
      </c>
      <c r="D49" s="104">
        <v>155000</v>
      </c>
      <c r="E49" s="53">
        <v>190300</v>
      </c>
    </row>
    <row r="50" spans="1:5" ht="18.5" customHeight="1">
      <c r="A50" s="148"/>
      <c r="B50" s="47" t="s">
        <v>112</v>
      </c>
      <c r="C50" s="84"/>
      <c r="D50" s="59"/>
      <c r="E50" s="53"/>
    </row>
    <row r="51" spans="1:5" ht="18.5" customHeight="1">
      <c r="A51" s="148"/>
      <c r="B51" s="48" t="s">
        <v>81</v>
      </c>
      <c r="C51" s="84" t="s">
        <v>114</v>
      </c>
      <c r="D51" s="105">
        <v>1684500</v>
      </c>
      <c r="E51" s="53">
        <v>1101000</v>
      </c>
    </row>
    <row r="52" spans="1:5" ht="18.5" customHeight="1">
      <c r="A52" s="148"/>
      <c r="B52" s="100" t="s">
        <v>3</v>
      </c>
      <c r="C52" s="84" t="s">
        <v>173</v>
      </c>
      <c r="D52" s="105">
        <v>5180000</v>
      </c>
      <c r="E52" s="53">
        <v>5210000</v>
      </c>
    </row>
    <row r="53" spans="1:5" ht="18.5" customHeight="1">
      <c r="A53" s="148"/>
      <c r="B53" s="100" t="s">
        <v>4</v>
      </c>
      <c r="C53" s="84" t="s">
        <v>173</v>
      </c>
      <c r="D53" s="106">
        <v>1991500</v>
      </c>
      <c r="E53" s="53">
        <v>4461980</v>
      </c>
    </row>
    <row r="54" spans="1:5" ht="18.5" customHeight="1">
      <c r="A54" s="148"/>
      <c r="B54" s="100" t="s">
        <v>5</v>
      </c>
      <c r="C54" s="84" t="s">
        <v>173</v>
      </c>
      <c r="D54" s="104">
        <v>162430</v>
      </c>
      <c r="E54" s="53">
        <v>277220</v>
      </c>
    </row>
    <row r="55" spans="1:5" ht="18.5" customHeight="1">
      <c r="A55" s="148"/>
      <c r="B55" s="100" t="s">
        <v>6</v>
      </c>
      <c r="C55" s="84" t="s">
        <v>173</v>
      </c>
      <c r="D55" s="104">
        <v>4090610</v>
      </c>
      <c r="E55" s="53">
        <v>4011290</v>
      </c>
    </row>
    <row r="56" spans="1:5" ht="18.5" customHeight="1">
      <c r="A56" s="148"/>
      <c r="B56" s="100" t="s">
        <v>7</v>
      </c>
      <c r="C56" s="84" t="s">
        <v>173</v>
      </c>
      <c r="D56" s="69">
        <v>25000</v>
      </c>
      <c r="E56" s="53">
        <v>750640</v>
      </c>
    </row>
    <row r="57" spans="1:5" ht="18.5" customHeight="1">
      <c r="A57" s="148"/>
      <c r="B57" s="100" t="s">
        <v>8</v>
      </c>
      <c r="C57" s="84" t="s">
        <v>173</v>
      </c>
      <c r="D57" s="105">
        <v>524500</v>
      </c>
      <c r="E57" s="53">
        <v>790000</v>
      </c>
    </row>
    <row r="58" spans="1:5" ht="18.5" customHeight="1">
      <c r="A58" s="148"/>
      <c r="B58" s="100" t="s">
        <v>1</v>
      </c>
      <c r="C58" s="84" t="s">
        <v>173</v>
      </c>
      <c r="D58" s="105">
        <v>124500</v>
      </c>
      <c r="E58" s="53">
        <v>284500</v>
      </c>
    </row>
    <row r="59" spans="1:5" ht="18.5" customHeight="1">
      <c r="A59" s="148"/>
      <c r="B59" s="100" t="s">
        <v>9</v>
      </c>
      <c r="C59" s="84" t="s">
        <v>173</v>
      </c>
      <c r="D59" s="105">
        <v>636450</v>
      </c>
      <c r="E59" s="53">
        <v>551000</v>
      </c>
    </row>
    <row r="60" spans="1:5" ht="18.5" customHeight="1">
      <c r="A60" s="148"/>
      <c r="B60" s="100" t="s">
        <v>10</v>
      </c>
      <c r="C60" s="84" t="s">
        <v>173</v>
      </c>
      <c r="D60" s="51">
        <v>2430926</v>
      </c>
      <c r="E60" s="53">
        <v>2954100</v>
      </c>
    </row>
    <row r="61" spans="1:5" ht="18.5" customHeight="1">
      <c r="A61" s="148"/>
      <c r="B61" s="48" t="s">
        <v>175</v>
      </c>
      <c r="C61" s="84" t="s">
        <v>173</v>
      </c>
      <c r="D61" s="51">
        <v>1000000</v>
      </c>
      <c r="E61" s="53">
        <v>1155000</v>
      </c>
    </row>
    <row r="62" spans="1:5" ht="18.5" customHeight="1">
      <c r="A62" s="148"/>
      <c r="B62" s="48" t="s">
        <v>176</v>
      </c>
      <c r="C62" s="84" t="s">
        <v>173</v>
      </c>
      <c r="D62" s="51">
        <v>17000000</v>
      </c>
      <c r="E62" s="53">
        <v>20830000</v>
      </c>
    </row>
    <row r="63" spans="1:5" ht="18.5" customHeight="1">
      <c r="A63" s="148"/>
      <c r="B63" s="30" t="s">
        <v>86</v>
      </c>
      <c r="C63" s="84" t="s">
        <v>173</v>
      </c>
      <c r="D63" s="63">
        <v>3612900</v>
      </c>
      <c r="E63" s="46">
        <v>3927800</v>
      </c>
    </row>
    <row r="64" spans="1:5" ht="18.5" customHeight="1">
      <c r="A64" s="148"/>
      <c r="B64" s="30" t="s">
        <v>87</v>
      </c>
      <c r="C64" s="84" t="s">
        <v>173</v>
      </c>
      <c r="D64" s="63">
        <v>2264700</v>
      </c>
      <c r="E64" s="46">
        <v>2144800</v>
      </c>
    </row>
    <row r="65" spans="1:5" ht="18.5" customHeight="1">
      <c r="A65" s="148"/>
      <c r="B65" s="30" t="s">
        <v>88</v>
      </c>
      <c r="C65" s="84" t="s">
        <v>173</v>
      </c>
      <c r="D65" s="106">
        <v>915499</v>
      </c>
      <c r="E65" s="46">
        <v>914000</v>
      </c>
    </row>
    <row r="66" spans="1:5" ht="18.5" customHeight="1">
      <c r="A66" s="148"/>
      <c r="B66" s="61" t="s">
        <v>110</v>
      </c>
      <c r="C66" s="84" t="s">
        <v>177</v>
      </c>
      <c r="D66" s="51">
        <v>132070.35</v>
      </c>
      <c r="E66" s="46"/>
    </row>
    <row r="67" spans="1:5" ht="18.5" customHeight="1">
      <c r="A67" s="148"/>
      <c r="B67" s="61" t="s">
        <v>178</v>
      </c>
      <c r="C67" s="84" t="s">
        <v>177</v>
      </c>
      <c r="D67" s="51"/>
      <c r="E67" s="46">
        <v>200000</v>
      </c>
    </row>
    <row r="68" spans="1:5" ht="18.5" customHeight="1">
      <c r="A68" s="148"/>
      <c r="B68" s="100" t="s">
        <v>179</v>
      </c>
      <c r="C68" s="84" t="s">
        <v>177</v>
      </c>
      <c r="D68" s="62">
        <v>27829.61</v>
      </c>
      <c r="E68" s="46"/>
    </row>
    <row r="69" spans="1:5" ht="18.5" customHeight="1">
      <c r="A69" s="148"/>
      <c r="B69" s="100" t="s">
        <v>180</v>
      </c>
      <c r="C69" s="84" t="s">
        <v>177</v>
      </c>
      <c r="D69" s="62">
        <v>210129.18</v>
      </c>
      <c r="E69" s="46"/>
    </row>
    <row r="70" spans="1:5" ht="18.5" customHeight="1">
      <c r="A70" s="148"/>
      <c r="B70" s="48" t="s">
        <v>213</v>
      </c>
      <c r="C70" s="84" t="s">
        <v>177</v>
      </c>
      <c r="D70" s="51"/>
      <c r="E70" s="53">
        <v>15000000</v>
      </c>
    </row>
    <row r="71" spans="1:5" ht="26" customHeight="1">
      <c r="A71" s="148"/>
      <c r="B71" s="48" t="s">
        <v>214</v>
      </c>
      <c r="C71" s="84" t="s">
        <v>177</v>
      </c>
      <c r="D71" s="51"/>
      <c r="E71" s="53">
        <v>3645000</v>
      </c>
    </row>
    <row r="72" spans="1:5" ht="18.5" customHeight="1">
      <c r="A72" s="149"/>
      <c r="B72" s="48" t="s">
        <v>181</v>
      </c>
      <c r="C72" s="84" t="s">
        <v>177</v>
      </c>
      <c r="D72" s="105"/>
      <c r="E72" s="53">
        <v>500000</v>
      </c>
    </row>
    <row r="73" spans="1:5" ht="18.5" customHeight="1">
      <c r="A73" s="109" t="s">
        <v>182</v>
      </c>
      <c r="B73" s="109"/>
      <c r="C73" s="101"/>
      <c r="D73" s="107">
        <v>42168544.140000001</v>
      </c>
      <c r="E73" s="108">
        <v>68898630</v>
      </c>
    </row>
    <row r="74" spans="1:5" ht="18.5" customHeight="1">
      <c r="A74" s="111" t="s">
        <v>189</v>
      </c>
      <c r="B74" s="20"/>
      <c r="C74" s="20"/>
      <c r="D74" s="75">
        <v>105869053.22</v>
      </c>
      <c r="E74" s="75">
        <v>114929056</v>
      </c>
    </row>
  </sheetData>
  <autoFilter ref="A4:E4"/>
  <mergeCells count="22">
    <mergeCell ref="A49:A72"/>
    <mergeCell ref="A45:A47"/>
    <mergeCell ref="A48:B48"/>
    <mergeCell ref="C3:C4"/>
    <mergeCell ref="A2:D2"/>
    <mergeCell ref="A3:A4"/>
    <mergeCell ref="B3:B4"/>
    <mergeCell ref="A33:B33"/>
    <mergeCell ref="A34:A38"/>
    <mergeCell ref="A39:B39"/>
    <mergeCell ref="A40:A43"/>
    <mergeCell ref="A44:B44"/>
    <mergeCell ref="A18:B18"/>
    <mergeCell ref="A20:B20"/>
    <mergeCell ref="A21:A26"/>
    <mergeCell ref="A27:B27"/>
    <mergeCell ref="A28:A32"/>
    <mergeCell ref="A1:E1"/>
    <mergeCell ref="A5:A8"/>
    <mergeCell ref="A9:B9"/>
    <mergeCell ref="A11:B11"/>
    <mergeCell ref="A12:A17"/>
  </mergeCells>
  <phoneticPr fontId="3" type="noConversion"/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>
      <pane xSplit="2" ySplit="4" topLeftCell="F26" activePane="bottomRight" state="frozen"/>
      <selection pane="topRight" activeCell="C1" sqref="C1"/>
      <selection pane="bottomLeft" activeCell="A5" sqref="A5"/>
      <selection pane="bottomRight" activeCell="H34" sqref="H34"/>
    </sheetView>
  </sheetViews>
  <sheetFormatPr defaultRowHeight="14"/>
  <cols>
    <col min="1" max="1" width="33.7265625" style="8" customWidth="1"/>
    <col min="2" max="2" width="15.90625" style="8" customWidth="1"/>
    <col min="3" max="3" width="14.08984375" style="8" customWidth="1"/>
    <col min="4" max="4" width="13.81640625" style="8" customWidth="1"/>
    <col min="5" max="6" width="13.90625" style="8" bestFit="1" customWidth="1"/>
    <col min="7" max="7" width="13.7265625" style="8" customWidth="1"/>
    <col min="8" max="8" width="14.453125" style="8" customWidth="1"/>
    <col min="9" max="9" width="12.6328125" style="8" customWidth="1"/>
    <col min="10" max="10" width="13.1796875" style="8" customWidth="1"/>
    <col min="11" max="11" width="13.26953125" style="8" customWidth="1"/>
    <col min="12" max="12" width="13.90625" style="8" bestFit="1" customWidth="1"/>
    <col min="13" max="16384" width="8.7265625" style="8"/>
  </cols>
  <sheetData>
    <row r="1" spans="1:12" ht="33" customHeight="1">
      <c r="A1" s="159" t="s">
        <v>194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>
      <c r="I2" s="9"/>
      <c r="K2" s="9"/>
      <c r="L2" s="9" t="s">
        <v>12</v>
      </c>
    </row>
    <row r="3" spans="1:12" ht="14" customHeight="1">
      <c r="A3" s="160" t="s">
        <v>41</v>
      </c>
      <c r="B3" s="160" t="s">
        <v>42</v>
      </c>
      <c r="C3" s="156" t="s">
        <v>197</v>
      </c>
      <c r="D3" s="156" t="s">
        <v>198</v>
      </c>
      <c r="E3" s="156" t="s">
        <v>116</v>
      </c>
      <c r="F3" s="156" t="s">
        <v>43</v>
      </c>
      <c r="G3" s="156" t="s">
        <v>201</v>
      </c>
      <c r="H3" s="154" t="s">
        <v>200</v>
      </c>
      <c r="I3" s="158" t="s">
        <v>203</v>
      </c>
      <c r="J3" s="156" t="s">
        <v>45</v>
      </c>
      <c r="K3" s="156" t="s">
        <v>204</v>
      </c>
      <c r="L3" s="156" t="s">
        <v>44</v>
      </c>
    </row>
    <row r="4" spans="1:12">
      <c r="A4" s="161"/>
      <c r="B4" s="161"/>
      <c r="C4" s="157"/>
      <c r="D4" s="157"/>
      <c r="E4" s="157"/>
      <c r="F4" s="157"/>
      <c r="G4" s="157"/>
      <c r="H4" s="155"/>
      <c r="I4" s="158"/>
      <c r="J4" s="157"/>
      <c r="K4" s="157"/>
      <c r="L4" s="157"/>
    </row>
    <row r="5" spans="1:12" ht="20.149999999999999" customHeight="1">
      <c r="A5" s="10" t="s">
        <v>46</v>
      </c>
      <c r="B5" s="11">
        <f t="shared" ref="B5:B30" si="0">C5+D5+E5+F5+G5+L5+H5+I5+J5+K5</f>
        <v>108000</v>
      </c>
      <c r="C5" s="62"/>
      <c r="D5" s="77"/>
      <c r="E5" s="77"/>
      <c r="F5" s="115"/>
      <c r="G5" s="77"/>
      <c r="H5" s="77"/>
      <c r="I5" s="115"/>
      <c r="J5" s="77">
        <v>36000</v>
      </c>
      <c r="K5" s="77">
        <v>72000</v>
      </c>
      <c r="L5" s="62"/>
    </row>
    <row r="6" spans="1:12" ht="20.149999999999999" customHeight="1">
      <c r="A6" s="10" t="s">
        <v>47</v>
      </c>
      <c r="B6" s="11">
        <f t="shared" si="0"/>
        <v>91200</v>
      </c>
      <c r="C6" s="62">
        <v>8000</v>
      </c>
      <c r="D6" s="77">
        <v>7000</v>
      </c>
      <c r="E6" s="77">
        <v>35000</v>
      </c>
      <c r="F6" s="115">
        <v>5000</v>
      </c>
      <c r="G6" s="77">
        <v>7000</v>
      </c>
      <c r="H6" s="77">
        <v>5000</v>
      </c>
      <c r="I6" s="115">
        <v>19000</v>
      </c>
      <c r="J6" s="77">
        <v>1000</v>
      </c>
      <c r="K6" s="77">
        <v>200</v>
      </c>
      <c r="L6" s="62">
        <v>4000</v>
      </c>
    </row>
    <row r="7" spans="1:12" ht="20.149999999999999" customHeight="1">
      <c r="A7" s="10" t="s">
        <v>48</v>
      </c>
      <c r="B7" s="11">
        <f t="shared" si="0"/>
        <v>82300</v>
      </c>
      <c r="C7" s="62">
        <v>5000</v>
      </c>
      <c r="D7" s="77">
        <v>2000</v>
      </c>
      <c r="E7" s="77">
        <v>50000</v>
      </c>
      <c r="F7" s="115"/>
      <c r="G7" s="77">
        <v>13000</v>
      </c>
      <c r="H7" s="77">
        <v>12000</v>
      </c>
      <c r="I7" s="115"/>
      <c r="J7" s="116"/>
      <c r="K7" s="77">
        <v>300</v>
      </c>
      <c r="L7" s="62"/>
    </row>
    <row r="8" spans="1:12" ht="20.149999999999999" customHeight="1">
      <c r="A8" s="10" t="s">
        <v>49</v>
      </c>
      <c r="B8" s="11">
        <f t="shared" si="0"/>
        <v>0</v>
      </c>
      <c r="C8" s="62"/>
      <c r="D8" s="77"/>
      <c r="E8" s="77"/>
      <c r="F8" s="115"/>
      <c r="G8" s="77"/>
      <c r="H8" s="77"/>
      <c r="I8" s="115"/>
      <c r="J8" s="77"/>
      <c r="K8" s="77"/>
      <c r="L8" s="62"/>
    </row>
    <row r="9" spans="1:12" ht="20.149999999999999" customHeight="1">
      <c r="A9" s="10" t="s">
        <v>50</v>
      </c>
      <c r="B9" s="11">
        <f t="shared" si="0"/>
        <v>70360</v>
      </c>
      <c r="C9" s="62"/>
      <c r="D9" s="77"/>
      <c r="E9" s="77"/>
      <c r="F9" s="115">
        <v>70000</v>
      </c>
      <c r="G9" s="77">
        <v>360</v>
      </c>
      <c r="H9" s="77"/>
      <c r="I9" s="115"/>
      <c r="J9" s="77"/>
      <c r="K9" s="77"/>
      <c r="L9" s="62"/>
    </row>
    <row r="10" spans="1:12" ht="20.149999999999999" customHeight="1">
      <c r="A10" s="10" t="s">
        <v>51</v>
      </c>
      <c r="B10" s="11">
        <f t="shared" si="0"/>
        <v>6600</v>
      </c>
      <c r="C10" s="62"/>
      <c r="D10" s="77"/>
      <c r="E10" s="77"/>
      <c r="F10" s="115"/>
      <c r="G10" s="77"/>
      <c r="H10" s="77"/>
      <c r="I10" s="115"/>
      <c r="J10" s="77">
        <v>600</v>
      </c>
      <c r="K10" s="77"/>
      <c r="L10" s="62">
        <v>6000</v>
      </c>
    </row>
    <row r="11" spans="1:12" ht="20.149999999999999" customHeight="1">
      <c r="A11" s="10" t="s">
        <v>52</v>
      </c>
      <c r="B11" s="11">
        <f t="shared" si="0"/>
        <v>4400</v>
      </c>
      <c r="C11" s="62"/>
      <c r="D11" s="77"/>
      <c r="E11" s="77"/>
      <c r="F11" s="115"/>
      <c r="G11" s="77"/>
      <c r="H11" s="77"/>
      <c r="I11" s="115"/>
      <c r="J11" s="77">
        <v>4400</v>
      </c>
      <c r="K11" s="77"/>
      <c r="L11" s="62"/>
    </row>
    <row r="12" spans="1:12" ht="20.149999999999999" customHeight="1">
      <c r="A12" s="10" t="s">
        <v>53</v>
      </c>
      <c r="B12" s="11">
        <f t="shared" si="0"/>
        <v>77540</v>
      </c>
      <c r="C12" s="62">
        <v>5000</v>
      </c>
      <c r="D12" s="77">
        <v>5000</v>
      </c>
      <c r="E12" s="77">
        <v>10000</v>
      </c>
      <c r="F12" s="115">
        <v>12000</v>
      </c>
      <c r="G12" s="77">
        <v>4000</v>
      </c>
      <c r="H12" s="77">
        <v>15000</v>
      </c>
      <c r="I12" s="115">
        <v>13000</v>
      </c>
      <c r="J12" s="77">
        <v>3000</v>
      </c>
      <c r="K12" s="77">
        <v>540</v>
      </c>
      <c r="L12" s="62">
        <v>10000</v>
      </c>
    </row>
    <row r="13" spans="1:12" ht="20.149999999999999" customHeight="1">
      <c r="A13" s="10" t="s">
        <v>54</v>
      </c>
      <c r="B13" s="11">
        <f t="shared" si="0"/>
        <v>0</v>
      </c>
      <c r="C13" s="62"/>
      <c r="D13" s="77"/>
      <c r="E13" s="77"/>
      <c r="F13" s="115"/>
      <c r="G13" s="77"/>
      <c r="H13" s="77"/>
      <c r="I13" s="115"/>
      <c r="J13" s="77"/>
      <c r="K13" s="77"/>
      <c r="L13" s="62"/>
    </row>
    <row r="14" spans="1:12" ht="20.149999999999999" customHeight="1">
      <c r="A14" s="10" t="s">
        <v>55</v>
      </c>
      <c r="B14" s="11">
        <f t="shared" si="0"/>
        <v>0</v>
      </c>
      <c r="C14" s="62"/>
      <c r="D14" s="77"/>
      <c r="E14" s="77"/>
      <c r="F14" s="115"/>
      <c r="G14" s="77"/>
      <c r="H14" s="77"/>
      <c r="I14" s="115"/>
      <c r="J14" s="77"/>
      <c r="K14" s="77"/>
      <c r="L14" s="62"/>
    </row>
    <row r="15" spans="1:12" ht="20.149999999999999" customHeight="1">
      <c r="A15" s="10" t="s">
        <v>56</v>
      </c>
      <c r="B15" s="11">
        <f t="shared" si="0"/>
        <v>225300</v>
      </c>
      <c r="C15" s="62">
        <v>50000</v>
      </c>
      <c r="D15" s="77">
        <v>25000</v>
      </c>
      <c r="E15" s="77">
        <v>10000</v>
      </c>
      <c r="F15" s="115">
        <v>28000</v>
      </c>
      <c r="G15" s="117">
        <v>15000</v>
      </c>
      <c r="H15" s="77">
        <v>20000</v>
      </c>
      <c r="I15" s="115">
        <v>30000</v>
      </c>
      <c r="J15" s="77">
        <v>14300</v>
      </c>
      <c r="K15" s="77">
        <v>3000</v>
      </c>
      <c r="L15" s="62">
        <v>30000</v>
      </c>
    </row>
    <row r="16" spans="1:12" ht="20.149999999999999" customHeight="1">
      <c r="A16" s="10" t="s">
        <v>57</v>
      </c>
      <c r="B16" s="11">
        <f t="shared" si="0"/>
        <v>0</v>
      </c>
      <c r="C16" s="62"/>
      <c r="D16" s="77"/>
      <c r="E16" s="77"/>
      <c r="F16" s="115"/>
      <c r="G16" s="77"/>
      <c r="H16" s="77"/>
      <c r="I16" s="115"/>
      <c r="J16" s="77"/>
      <c r="K16" s="77"/>
      <c r="L16" s="62"/>
    </row>
    <row r="17" spans="1:12" ht="20.149999999999999" customHeight="1">
      <c r="A17" s="10" t="s">
        <v>58</v>
      </c>
      <c r="B17" s="11">
        <f t="shared" si="0"/>
        <v>16000</v>
      </c>
      <c r="C17" s="62"/>
      <c r="D17" s="77"/>
      <c r="E17" s="77"/>
      <c r="F17" s="115">
        <v>1000</v>
      </c>
      <c r="G17" s="77"/>
      <c r="H17" s="77"/>
      <c r="I17" s="115"/>
      <c r="J17" s="62">
        <v>15000</v>
      </c>
      <c r="K17" s="77"/>
      <c r="L17" s="62"/>
    </row>
    <row r="18" spans="1:12" ht="20.149999999999999" customHeight="1">
      <c r="A18" s="10" t="s">
        <v>59</v>
      </c>
      <c r="B18" s="11">
        <f t="shared" si="0"/>
        <v>300</v>
      </c>
      <c r="C18" s="62"/>
      <c r="D18" s="77"/>
      <c r="E18" s="77"/>
      <c r="F18" s="115"/>
      <c r="G18" s="77"/>
      <c r="H18" s="77"/>
      <c r="I18" s="115"/>
      <c r="J18" s="77"/>
      <c r="K18" s="77"/>
      <c r="L18" s="62">
        <v>300</v>
      </c>
    </row>
    <row r="19" spans="1:12" ht="20.149999999999999" customHeight="1">
      <c r="A19" s="10" t="s">
        <v>60</v>
      </c>
      <c r="B19" s="11">
        <f t="shared" si="0"/>
        <v>199000</v>
      </c>
      <c r="C19" s="62">
        <v>15000</v>
      </c>
      <c r="D19" s="77">
        <v>10000</v>
      </c>
      <c r="E19" s="77">
        <v>40000</v>
      </c>
      <c r="F19" s="115">
        <v>12000</v>
      </c>
      <c r="G19" s="77">
        <v>80000</v>
      </c>
      <c r="H19" s="62">
        <v>17000</v>
      </c>
      <c r="I19" s="115">
        <v>4500</v>
      </c>
      <c r="J19" s="62"/>
      <c r="K19" s="77">
        <v>500</v>
      </c>
      <c r="L19" s="62">
        <v>20000</v>
      </c>
    </row>
    <row r="20" spans="1:12" ht="20.149999999999999" customHeight="1">
      <c r="A20" s="10" t="s">
        <v>61</v>
      </c>
      <c r="B20" s="11">
        <f t="shared" si="0"/>
        <v>34000</v>
      </c>
      <c r="C20" s="62">
        <v>2500</v>
      </c>
      <c r="D20" s="77">
        <v>10000</v>
      </c>
      <c r="E20" s="77">
        <v>3500</v>
      </c>
      <c r="F20" s="115">
        <v>5000</v>
      </c>
      <c r="G20" s="77">
        <v>5000</v>
      </c>
      <c r="H20" s="77"/>
      <c r="I20" s="115">
        <v>5000</v>
      </c>
      <c r="J20" s="62">
        <v>3000</v>
      </c>
      <c r="K20" s="77"/>
      <c r="L20" s="62"/>
    </row>
    <row r="21" spans="1:12" ht="20.149999999999999" customHeight="1">
      <c r="A21" s="10" t="s">
        <v>62</v>
      </c>
      <c r="B21" s="11">
        <f t="shared" si="0"/>
        <v>10500</v>
      </c>
      <c r="C21" s="62">
        <v>7500</v>
      </c>
      <c r="D21" s="77">
        <v>3000</v>
      </c>
      <c r="E21" s="77"/>
      <c r="F21" s="115"/>
      <c r="G21" s="77"/>
      <c r="H21" s="77"/>
      <c r="I21" s="115"/>
      <c r="J21" s="77"/>
      <c r="K21" s="77"/>
      <c r="L21" s="62"/>
    </row>
    <row r="22" spans="1:12" ht="20.149999999999999" customHeight="1">
      <c r="A22" s="10" t="s">
        <v>63</v>
      </c>
      <c r="B22" s="11">
        <f t="shared" si="0"/>
        <v>60500</v>
      </c>
      <c r="C22" s="62"/>
      <c r="D22" s="77"/>
      <c r="E22" s="77">
        <v>12000</v>
      </c>
      <c r="F22" s="115">
        <v>12000</v>
      </c>
      <c r="G22" s="77">
        <v>25000</v>
      </c>
      <c r="H22" s="77"/>
      <c r="I22" s="115">
        <v>11500</v>
      </c>
      <c r="J22" s="77"/>
      <c r="K22" s="77"/>
      <c r="L22" s="62"/>
    </row>
    <row r="23" spans="1:12" ht="20.149999999999999" customHeight="1">
      <c r="A23" s="10" t="s">
        <v>64</v>
      </c>
      <c r="B23" s="11">
        <f t="shared" si="0"/>
        <v>289000</v>
      </c>
      <c r="C23" s="62">
        <v>40000</v>
      </c>
      <c r="D23" s="77">
        <v>40000</v>
      </c>
      <c r="E23" s="77">
        <v>16000</v>
      </c>
      <c r="F23" s="115">
        <v>28000</v>
      </c>
      <c r="G23" s="77">
        <v>60000</v>
      </c>
      <c r="H23" s="62">
        <v>15000</v>
      </c>
      <c r="I23" s="115">
        <v>60000</v>
      </c>
      <c r="J23" s="77"/>
      <c r="K23" s="77"/>
      <c r="L23" s="62">
        <v>30000</v>
      </c>
    </row>
    <row r="24" spans="1:12" ht="20.149999999999999" customHeight="1">
      <c r="A24" s="10" t="s">
        <v>65</v>
      </c>
      <c r="B24" s="11">
        <f t="shared" si="0"/>
        <v>60000</v>
      </c>
      <c r="C24" s="62">
        <v>38000</v>
      </c>
      <c r="D24" s="77">
        <v>22000</v>
      </c>
      <c r="E24" s="77"/>
      <c r="F24" s="115"/>
      <c r="G24" s="77"/>
      <c r="H24" s="77"/>
      <c r="I24" s="115"/>
      <c r="J24" s="77"/>
      <c r="K24" s="77"/>
      <c r="L24" s="62"/>
    </row>
    <row r="25" spans="1:12" ht="20.149999999999999" customHeight="1">
      <c r="A25" s="10" t="s">
        <v>66</v>
      </c>
      <c r="B25" s="11">
        <f t="shared" si="0"/>
        <v>0</v>
      </c>
      <c r="C25" s="62"/>
      <c r="D25" s="77"/>
      <c r="E25" s="77"/>
      <c r="F25" s="115"/>
      <c r="G25" s="77"/>
      <c r="H25" s="77"/>
      <c r="I25" s="115"/>
      <c r="J25" s="77"/>
      <c r="K25" s="77"/>
      <c r="L25" s="62"/>
    </row>
    <row r="26" spans="1:12" ht="20.149999999999999" customHeight="1">
      <c r="A26" s="10" t="s">
        <v>67</v>
      </c>
      <c r="B26" s="11">
        <f t="shared" si="0"/>
        <v>94000</v>
      </c>
      <c r="C26" s="62"/>
      <c r="D26" s="77">
        <v>10000</v>
      </c>
      <c r="E26" s="77">
        <v>5000</v>
      </c>
      <c r="F26" s="115">
        <v>1000</v>
      </c>
      <c r="G26" s="77">
        <v>2000</v>
      </c>
      <c r="H26" s="77"/>
      <c r="I26" s="115">
        <v>6000</v>
      </c>
      <c r="J26" s="62"/>
      <c r="K26" s="77"/>
      <c r="L26" s="62">
        <v>70000</v>
      </c>
    </row>
    <row r="27" spans="1:12" ht="20.149999999999999" customHeight="1">
      <c r="A27" s="10" t="s">
        <v>68</v>
      </c>
      <c r="B27" s="11">
        <f t="shared" si="0"/>
        <v>20000</v>
      </c>
      <c r="C27" s="62"/>
      <c r="D27" s="77"/>
      <c r="E27" s="77"/>
      <c r="F27" s="115"/>
      <c r="G27" s="77"/>
      <c r="H27" s="77"/>
      <c r="I27" s="115"/>
      <c r="J27" s="77"/>
      <c r="K27" s="77"/>
      <c r="L27" s="62">
        <v>20000</v>
      </c>
    </row>
    <row r="28" spans="1:12" ht="20.149999999999999" customHeight="1">
      <c r="A28" s="10" t="s">
        <v>69</v>
      </c>
      <c r="B28" s="11">
        <f t="shared" si="0"/>
        <v>93500</v>
      </c>
      <c r="C28" s="62">
        <v>18000</v>
      </c>
      <c r="D28" s="77">
        <v>10000</v>
      </c>
      <c r="E28" s="77">
        <v>25000</v>
      </c>
      <c r="F28" s="115">
        <v>5000</v>
      </c>
      <c r="G28" s="77">
        <v>5000</v>
      </c>
      <c r="H28" s="77">
        <v>15000</v>
      </c>
      <c r="I28" s="115">
        <v>4500</v>
      </c>
      <c r="J28" s="77">
        <v>2000</v>
      </c>
      <c r="K28" s="77">
        <v>9000</v>
      </c>
      <c r="L28" s="62"/>
    </row>
    <row r="29" spans="1:12" ht="20.149999999999999" customHeight="1">
      <c r="A29" s="10" t="s">
        <v>70</v>
      </c>
      <c r="B29" s="11">
        <f t="shared" si="0"/>
        <v>0</v>
      </c>
      <c r="C29" s="62"/>
      <c r="D29" s="77"/>
      <c r="E29" s="77"/>
      <c r="F29" s="115"/>
      <c r="G29" s="77"/>
      <c r="H29" s="77"/>
      <c r="I29" s="115"/>
      <c r="J29" s="77"/>
      <c r="K29" s="77"/>
      <c r="L29" s="62"/>
    </row>
    <row r="30" spans="1:12" ht="20.149999999999999" customHeight="1">
      <c r="A30" s="10" t="s">
        <v>71</v>
      </c>
      <c r="B30" s="11">
        <f t="shared" si="0"/>
        <v>276000</v>
      </c>
      <c r="C30" s="62"/>
      <c r="D30" s="77"/>
      <c r="E30" s="77">
        <v>25000</v>
      </c>
      <c r="F30" s="115">
        <v>66000</v>
      </c>
      <c r="G30" s="77">
        <v>70000</v>
      </c>
      <c r="H30" s="77">
        <v>15000</v>
      </c>
      <c r="I30" s="115">
        <v>100000</v>
      </c>
      <c r="J30" s="77"/>
      <c r="K30" s="77"/>
      <c r="L30" s="62"/>
    </row>
    <row r="31" spans="1:12" ht="20.149999999999999" customHeight="1">
      <c r="A31" s="10" t="s">
        <v>72</v>
      </c>
      <c r="B31" s="11">
        <v>0</v>
      </c>
      <c r="C31" s="62"/>
      <c r="D31" s="77"/>
      <c r="E31" s="77"/>
      <c r="F31" s="115"/>
      <c r="G31" s="77"/>
      <c r="H31" s="77"/>
      <c r="I31" s="115"/>
      <c r="J31" s="77"/>
      <c r="K31" s="77"/>
      <c r="L31" s="62"/>
    </row>
    <row r="32" spans="1:12" ht="20.149999999999999" customHeight="1">
      <c r="A32" s="10" t="s">
        <v>73</v>
      </c>
      <c r="B32" s="11">
        <f t="shared" ref="B32:B38" si="1">C32+D32+E32+F32+G32+L32+H32+I32+J32+K32</f>
        <v>49200</v>
      </c>
      <c r="C32" s="62">
        <v>6000</v>
      </c>
      <c r="D32" s="77">
        <v>8000</v>
      </c>
      <c r="E32" s="77">
        <v>1200</v>
      </c>
      <c r="F32" s="115">
        <v>5000</v>
      </c>
      <c r="G32" s="77">
        <v>7000</v>
      </c>
      <c r="H32" s="77"/>
      <c r="I32" s="115">
        <v>14000</v>
      </c>
      <c r="J32" s="77"/>
      <c r="K32" s="77">
        <f>5000+3000</f>
        <v>8000</v>
      </c>
      <c r="L32" s="62"/>
    </row>
    <row r="33" spans="1:12" ht="20.149999999999999" customHeight="1">
      <c r="A33" s="10" t="s">
        <v>74</v>
      </c>
      <c r="B33" s="11">
        <f t="shared" si="1"/>
        <v>2000</v>
      </c>
      <c r="C33" s="62"/>
      <c r="D33" s="77"/>
      <c r="E33" s="77"/>
      <c r="F33" s="115"/>
      <c r="G33" s="77"/>
      <c r="H33" s="77"/>
      <c r="I33" s="115">
        <v>2000</v>
      </c>
      <c r="J33" s="77"/>
      <c r="K33" s="77"/>
      <c r="L33" s="62"/>
    </row>
    <row r="34" spans="1:12" ht="20.149999999999999" customHeight="1">
      <c r="A34" s="10" t="s">
        <v>75</v>
      </c>
      <c r="B34" s="11">
        <f t="shared" si="1"/>
        <v>0</v>
      </c>
      <c r="C34" s="62"/>
      <c r="D34" s="77"/>
      <c r="E34" s="77"/>
      <c r="F34" s="115"/>
      <c r="G34" s="77"/>
      <c r="H34" s="77"/>
      <c r="I34" s="115"/>
      <c r="J34" s="77"/>
      <c r="K34" s="77"/>
      <c r="L34" s="62"/>
    </row>
    <row r="35" spans="1:12" ht="20.149999999999999" customHeight="1">
      <c r="A35" s="10" t="s">
        <v>76</v>
      </c>
      <c r="B35" s="11">
        <f t="shared" si="1"/>
        <v>0</v>
      </c>
      <c r="C35" s="62"/>
      <c r="D35" s="77"/>
      <c r="E35" s="77"/>
      <c r="F35" s="115"/>
      <c r="G35" s="77"/>
      <c r="H35" s="77"/>
      <c r="I35" s="115"/>
      <c r="J35" s="77"/>
      <c r="K35" s="77"/>
      <c r="L35" s="62"/>
    </row>
    <row r="36" spans="1:12" ht="20.149999999999999" customHeight="1">
      <c r="A36" s="10" t="s">
        <v>77</v>
      </c>
      <c r="B36" s="11">
        <f t="shared" si="1"/>
        <v>0</v>
      </c>
      <c r="C36" s="62"/>
      <c r="D36" s="77"/>
      <c r="E36" s="77"/>
      <c r="F36" s="115"/>
      <c r="G36" s="77"/>
      <c r="H36" s="77"/>
      <c r="I36" s="115"/>
      <c r="J36" s="77"/>
      <c r="K36" s="77"/>
      <c r="L36" s="62"/>
    </row>
    <row r="37" spans="1:12" ht="20.149999999999999" customHeight="1">
      <c r="A37" s="10" t="s">
        <v>78</v>
      </c>
      <c r="B37" s="11">
        <f t="shared" si="1"/>
        <v>0</v>
      </c>
      <c r="C37" s="62"/>
      <c r="D37" s="77"/>
      <c r="E37" s="77"/>
      <c r="F37" s="77"/>
      <c r="G37" s="77"/>
      <c r="H37" s="77"/>
      <c r="I37" s="115"/>
      <c r="J37" s="77"/>
      <c r="K37" s="62"/>
      <c r="L37" s="62"/>
    </row>
    <row r="38" spans="1:12" ht="20.149999999999999" customHeight="1">
      <c r="A38" s="10" t="s">
        <v>79</v>
      </c>
      <c r="B38" s="11">
        <f t="shared" si="1"/>
        <v>0</v>
      </c>
      <c r="C38" s="62"/>
      <c r="D38" s="77"/>
      <c r="E38" s="77"/>
      <c r="F38" s="81"/>
      <c r="G38" s="77"/>
      <c r="H38" s="81"/>
      <c r="I38" s="115"/>
      <c r="J38" s="81"/>
      <c r="K38" s="80"/>
      <c r="L38" s="79"/>
    </row>
    <row r="39" spans="1:12" s="134" customFormat="1" ht="20.149999999999999" customHeight="1">
      <c r="A39" s="26" t="s">
        <v>212</v>
      </c>
      <c r="B39" s="118">
        <f>C39+D39+G39+F39+L39+H39+J39+I39+K39+E39</f>
        <v>1869700</v>
      </c>
      <c r="C39" s="119">
        <f>SUM(C5:C38)</f>
        <v>195000</v>
      </c>
      <c r="D39" s="119">
        <f t="shared" ref="D39:L39" si="2">SUM(D5:D38)</f>
        <v>152000</v>
      </c>
      <c r="E39" s="119">
        <f>SUM(E5:E38)</f>
        <v>232700</v>
      </c>
      <c r="F39" s="119">
        <f>SUM(F5:F38)</f>
        <v>250000</v>
      </c>
      <c r="G39" s="119">
        <f t="shared" si="2"/>
        <v>293360</v>
      </c>
      <c r="H39" s="119">
        <f>SUM(H5:H38)</f>
        <v>114000</v>
      </c>
      <c r="I39" s="120">
        <f>SUM(I5:I38)</f>
        <v>269500</v>
      </c>
      <c r="J39" s="119">
        <f>SUM(J5:J38)</f>
        <v>79300</v>
      </c>
      <c r="K39" s="119">
        <f>SUM(K5:K38)</f>
        <v>93540</v>
      </c>
      <c r="L39" s="119">
        <f t="shared" si="2"/>
        <v>190300</v>
      </c>
    </row>
    <row r="40" spans="1:12" s="135" customFormat="1" ht="20.149999999999999" customHeight="1">
      <c r="A40" s="26" t="s">
        <v>195</v>
      </c>
      <c r="B40" s="11">
        <f>C40+D40+G40+F40+L40+H40+J40+I40+K40+E40</f>
        <v>1766050</v>
      </c>
      <c r="C40" s="74">
        <v>350700</v>
      </c>
      <c r="D40" s="74"/>
      <c r="E40" s="16">
        <v>236150</v>
      </c>
      <c r="F40" s="16">
        <v>278000</v>
      </c>
      <c r="G40" s="16">
        <v>208000</v>
      </c>
      <c r="H40" s="16">
        <v>123000</v>
      </c>
      <c r="I40" s="16">
        <v>256600</v>
      </c>
      <c r="J40" s="16">
        <v>90300</v>
      </c>
      <c r="K40" s="16">
        <v>68300</v>
      </c>
      <c r="L40" s="16">
        <v>155000</v>
      </c>
    </row>
    <row r="42" spans="1:1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autoFilter ref="A4:L4"/>
  <mergeCells count="13">
    <mergeCell ref="H3:H4"/>
    <mergeCell ref="J3:J4"/>
    <mergeCell ref="I3:I4"/>
    <mergeCell ref="A1:L1"/>
    <mergeCell ref="A3:A4"/>
    <mergeCell ref="B3:B4"/>
    <mergeCell ref="C3:C4"/>
    <mergeCell ref="D3:D4"/>
    <mergeCell ref="G3:G4"/>
    <mergeCell ref="F3:F4"/>
    <mergeCell ref="L3:L4"/>
    <mergeCell ref="K3:K4"/>
    <mergeCell ref="E3:E4"/>
  </mergeCells>
  <phoneticPr fontId="3" type="noConversion"/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0" sqref="O10"/>
    </sheetView>
  </sheetViews>
  <sheetFormatPr defaultRowHeight="14"/>
  <cols>
    <col min="1" max="1" width="35.08984375" style="8" customWidth="1"/>
    <col min="2" max="2" width="16.08984375" style="8" bestFit="1" customWidth="1"/>
    <col min="3" max="3" width="15.08984375" style="8" customWidth="1"/>
    <col min="4" max="4" width="13.90625" style="8" bestFit="1" customWidth="1"/>
    <col min="5" max="5" width="14.36328125" style="8" customWidth="1"/>
    <col min="6" max="6" width="13.6328125" style="8" customWidth="1"/>
    <col min="7" max="7" width="14.7265625" style="8" customWidth="1"/>
    <col min="8" max="8" width="14.1796875" style="8" customWidth="1"/>
    <col min="9" max="9" width="14.90625" style="8" customWidth="1"/>
    <col min="10" max="10" width="15" style="8" customWidth="1"/>
    <col min="11" max="11" width="14.6328125" style="8" customWidth="1"/>
    <col min="12" max="12" width="14" style="8" customWidth="1"/>
    <col min="13" max="13" width="15.26953125" style="8" customWidth="1"/>
    <col min="14" max="14" width="16.6328125" style="8" customWidth="1"/>
    <col min="15" max="15" width="21.90625" style="8" customWidth="1"/>
    <col min="16" max="16384" width="8.7265625" style="8"/>
  </cols>
  <sheetData>
    <row r="1" spans="1:13" ht="32" customHeight="1">
      <c r="A1" s="166" t="s">
        <v>205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>
      <c r="D2" s="4"/>
      <c r="M2" s="14" t="s">
        <v>12</v>
      </c>
    </row>
    <row r="3" spans="1:13" ht="20.149999999999999" customHeight="1">
      <c r="A3" s="167" t="s">
        <v>41</v>
      </c>
      <c r="B3" s="165" t="s">
        <v>80</v>
      </c>
      <c r="C3" s="165" t="s">
        <v>206</v>
      </c>
      <c r="D3" s="165" t="s">
        <v>117</v>
      </c>
      <c r="E3" s="165" t="s">
        <v>118</v>
      </c>
      <c r="F3" s="165" t="s">
        <v>119</v>
      </c>
      <c r="G3" s="162" t="s">
        <v>120</v>
      </c>
      <c r="H3" s="169" t="s">
        <v>208</v>
      </c>
      <c r="I3" s="163" t="s">
        <v>113</v>
      </c>
      <c r="J3" s="163" t="s">
        <v>121</v>
      </c>
      <c r="K3" s="163" t="s">
        <v>115</v>
      </c>
      <c r="L3" s="163" t="s">
        <v>122</v>
      </c>
      <c r="M3" s="163" t="s">
        <v>209</v>
      </c>
    </row>
    <row r="4" spans="1:13" ht="20.149999999999999" customHeight="1">
      <c r="A4" s="168"/>
      <c r="B4" s="165"/>
      <c r="C4" s="165"/>
      <c r="D4" s="165"/>
      <c r="E4" s="165"/>
      <c r="F4" s="165"/>
      <c r="G4" s="162"/>
      <c r="H4" s="164"/>
      <c r="I4" s="164"/>
      <c r="J4" s="164"/>
      <c r="K4" s="164"/>
      <c r="L4" s="164"/>
      <c r="M4" s="164"/>
    </row>
    <row r="5" spans="1:13" ht="22.5" customHeight="1">
      <c r="A5" s="17" t="s">
        <v>46</v>
      </c>
      <c r="B5" s="12">
        <f>SUM(C5:M5)</f>
        <v>859675</v>
      </c>
      <c r="C5" s="113">
        <v>40000</v>
      </c>
      <c r="D5" s="46">
        <v>140400</v>
      </c>
      <c r="E5" s="46"/>
      <c r="F5" s="46"/>
      <c r="G5" s="46"/>
      <c r="H5" s="46"/>
      <c r="I5" s="15"/>
      <c r="J5" s="46"/>
      <c r="K5" s="46">
        <v>177275</v>
      </c>
      <c r="L5" s="46"/>
      <c r="M5" s="121">
        <v>502000</v>
      </c>
    </row>
    <row r="6" spans="1:13" ht="20.149999999999999" customHeight="1">
      <c r="A6" s="17" t="s">
        <v>47</v>
      </c>
      <c r="B6" s="12">
        <f t="shared" ref="B6:B40" si="0">SUM(C6:M6)</f>
        <v>59648</v>
      </c>
      <c r="C6" s="113"/>
      <c r="D6" s="46">
        <v>648</v>
      </c>
      <c r="E6" s="46">
        <v>13000</v>
      </c>
      <c r="F6" s="46">
        <v>3000</v>
      </c>
      <c r="G6" s="46"/>
      <c r="H6" s="46"/>
      <c r="I6" s="15"/>
      <c r="J6" s="46"/>
      <c r="K6" s="46"/>
      <c r="L6" s="46">
        <v>3000</v>
      </c>
      <c r="M6" s="121">
        <v>40000</v>
      </c>
    </row>
    <row r="7" spans="1:13" ht="20.149999999999999" customHeight="1">
      <c r="A7" s="17" t="s">
        <v>48</v>
      </c>
      <c r="B7" s="12">
        <f t="shared" si="0"/>
        <v>94220</v>
      </c>
      <c r="C7" s="113"/>
      <c r="D7" s="46"/>
      <c r="E7" s="46"/>
      <c r="F7" s="46"/>
      <c r="G7" s="46"/>
      <c r="H7" s="46"/>
      <c r="I7" s="15"/>
      <c r="J7" s="46"/>
      <c r="K7" s="46">
        <v>84220</v>
      </c>
      <c r="L7" s="114"/>
      <c r="M7" s="121">
        <v>10000</v>
      </c>
    </row>
    <row r="8" spans="1:13" ht="20.149999999999999" customHeight="1">
      <c r="A8" s="17" t="s">
        <v>49</v>
      </c>
      <c r="B8" s="12">
        <f t="shared" si="0"/>
        <v>0</v>
      </c>
      <c r="C8" s="113"/>
      <c r="D8" s="46"/>
      <c r="E8" s="46"/>
      <c r="F8" s="46"/>
      <c r="G8" s="46"/>
      <c r="H8" s="46"/>
      <c r="I8" s="15"/>
      <c r="J8" s="46"/>
      <c r="K8" s="46"/>
      <c r="L8" s="46"/>
      <c r="M8" s="121"/>
    </row>
    <row r="9" spans="1:13" ht="20.149999999999999" customHeight="1">
      <c r="A9" s="17" t="s">
        <v>50</v>
      </c>
      <c r="B9" s="12">
        <f t="shared" si="0"/>
        <v>0</v>
      </c>
      <c r="C9" s="113"/>
      <c r="D9" s="46"/>
      <c r="E9" s="46"/>
      <c r="F9" s="46"/>
      <c r="G9" s="46"/>
      <c r="H9" s="46"/>
      <c r="I9" s="15"/>
      <c r="J9" s="46"/>
      <c r="K9" s="46"/>
      <c r="L9" s="46"/>
      <c r="M9" s="121"/>
    </row>
    <row r="10" spans="1:13" ht="20.149999999999999" customHeight="1">
      <c r="A10" s="17" t="s">
        <v>51</v>
      </c>
      <c r="B10" s="12">
        <f t="shared" si="0"/>
        <v>0</v>
      </c>
      <c r="C10" s="113"/>
      <c r="D10" s="46"/>
      <c r="E10" s="46"/>
      <c r="F10" s="46"/>
      <c r="G10" s="46"/>
      <c r="H10" s="46"/>
      <c r="I10" s="122"/>
      <c r="J10" s="46"/>
      <c r="K10" s="46"/>
      <c r="L10" s="46"/>
      <c r="M10" s="121"/>
    </row>
    <row r="11" spans="1:13" ht="20.149999999999999" customHeight="1">
      <c r="A11" s="17" t="s">
        <v>52</v>
      </c>
      <c r="B11" s="12">
        <f t="shared" si="0"/>
        <v>130000</v>
      </c>
      <c r="C11" s="113"/>
      <c r="D11" s="46"/>
      <c r="E11" s="46"/>
      <c r="F11" s="46"/>
      <c r="G11" s="46"/>
      <c r="H11" s="46"/>
      <c r="I11" s="15"/>
      <c r="J11" s="46">
        <v>130000</v>
      </c>
      <c r="K11" s="46"/>
      <c r="L11" s="46"/>
      <c r="M11" s="121"/>
    </row>
    <row r="12" spans="1:13" ht="20.149999999999999" customHeight="1">
      <c r="A12" s="17" t="s">
        <v>53</v>
      </c>
      <c r="B12" s="12">
        <f t="shared" si="0"/>
        <v>237700</v>
      </c>
      <c r="C12" s="113"/>
      <c r="D12" s="46"/>
      <c r="E12" s="46"/>
      <c r="F12" s="46"/>
      <c r="G12" s="46"/>
      <c r="H12" s="46"/>
      <c r="I12" s="15"/>
      <c r="J12" s="46">
        <v>236700</v>
      </c>
      <c r="K12" s="46"/>
      <c r="L12" s="46"/>
      <c r="M12" s="121">
        <v>1000</v>
      </c>
    </row>
    <row r="13" spans="1:13" ht="20.149999999999999" customHeight="1">
      <c r="A13" s="17" t="s">
        <v>54</v>
      </c>
      <c r="B13" s="12">
        <f t="shared" si="0"/>
        <v>0</v>
      </c>
      <c r="C13" s="113"/>
      <c r="D13" s="46"/>
      <c r="E13" s="46"/>
      <c r="F13" s="46"/>
      <c r="G13" s="46"/>
      <c r="H13" s="46"/>
      <c r="I13" s="15"/>
      <c r="J13" s="46"/>
      <c r="K13" s="46"/>
      <c r="L13" s="46"/>
      <c r="M13" s="121"/>
    </row>
    <row r="14" spans="1:13" ht="20.149999999999999" customHeight="1">
      <c r="A14" s="17" t="s">
        <v>55</v>
      </c>
      <c r="B14" s="12">
        <f t="shared" si="0"/>
        <v>0</v>
      </c>
      <c r="C14" s="113"/>
      <c r="D14" s="46"/>
      <c r="E14" s="46"/>
      <c r="F14" s="46"/>
      <c r="G14" s="46"/>
      <c r="H14" s="46"/>
      <c r="I14" s="122"/>
      <c r="J14" s="46"/>
      <c r="K14" s="46"/>
      <c r="L14" s="46"/>
      <c r="M14" s="121"/>
    </row>
    <row r="15" spans="1:13" ht="20.149999999999999" customHeight="1">
      <c r="A15" s="17" t="s">
        <v>56</v>
      </c>
      <c r="B15" s="12">
        <f t="shared" si="0"/>
        <v>95000</v>
      </c>
      <c r="C15" s="113"/>
      <c r="D15" s="46"/>
      <c r="E15" s="46"/>
      <c r="F15" s="46"/>
      <c r="G15" s="46">
        <v>25000</v>
      </c>
      <c r="H15" s="46"/>
      <c r="I15" s="15"/>
      <c r="J15" s="46"/>
      <c r="K15" s="46">
        <v>30000</v>
      </c>
      <c r="L15" s="46"/>
      <c r="M15" s="121">
        <v>40000</v>
      </c>
    </row>
    <row r="16" spans="1:13" ht="20.149999999999999" customHeight="1">
      <c r="A16" s="17" t="s">
        <v>57</v>
      </c>
      <c r="B16" s="12">
        <f t="shared" si="0"/>
        <v>0</v>
      </c>
      <c r="C16" s="113"/>
      <c r="D16" s="46"/>
      <c r="E16" s="46"/>
      <c r="F16" s="46"/>
      <c r="G16" s="46"/>
      <c r="H16" s="46"/>
      <c r="I16" s="15"/>
      <c r="J16" s="46"/>
      <c r="K16" s="46"/>
      <c r="L16" s="46"/>
      <c r="M16" s="121"/>
    </row>
    <row r="17" spans="1:13" ht="20.149999999999999" customHeight="1">
      <c r="A17" s="17" t="s">
        <v>123</v>
      </c>
      <c r="B17" s="12">
        <f t="shared" si="0"/>
        <v>24000</v>
      </c>
      <c r="C17" s="113"/>
      <c r="D17" s="46"/>
      <c r="E17" s="46">
        <v>2000</v>
      </c>
      <c r="F17" s="46"/>
      <c r="G17" s="46"/>
      <c r="H17" s="46"/>
      <c r="I17" s="15"/>
      <c r="J17" s="46">
        <v>19000</v>
      </c>
      <c r="K17" s="46"/>
      <c r="L17" s="46"/>
      <c r="M17" s="121">
        <v>3000</v>
      </c>
    </row>
    <row r="18" spans="1:13" ht="20.149999999999999" customHeight="1">
      <c r="A18" s="17" t="s">
        <v>59</v>
      </c>
      <c r="B18" s="12">
        <f t="shared" si="0"/>
        <v>0</v>
      </c>
      <c r="C18" s="113"/>
      <c r="D18" s="46"/>
      <c r="E18" s="46"/>
      <c r="F18" s="46"/>
      <c r="G18" s="46"/>
      <c r="H18" s="46"/>
      <c r="I18" s="15"/>
      <c r="J18" s="46"/>
      <c r="K18" s="46"/>
      <c r="L18" s="46"/>
      <c r="M18" s="121"/>
    </row>
    <row r="19" spans="1:13" ht="20.149999999999999" customHeight="1">
      <c r="A19" s="17" t="s">
        <v>60</v>
      </c>
      <c r="B19" s="12">
        <f t="shared" si="0"/>
        <v>136000</v>
      </c>
      <c r="C19" s="113"/>
      <c r="D19" s="46"/>
      <c r="E19" s="46"/>
      <c r="F19" s="46"/>
      <c r="G19" s="46">
        <v>50000</v>
      </c>
      <c r="H19" s="46">
        <v>20000</v>
      </c>
      <c r="I19" s="15"/>
      <c r="J19" s="46"/>
      <c r="K19" s="46">
        <v>16000</v>
      </c>
      <c r="L19" s="15">
        <v>20000</v>
      </c>
      <c r="M19" s="121">
        <v>30000</v>
      </c>
    </row>
    <row r="20" spans="1:13" ht="20.149999999999999" customHeight="1">
      <c r="A20" s="17" t="s">
        <v>61</v>
      </c>
      <c r="B20" s="12">
        <f t="shared" si="0"/>
        <v>0</v>
      </c>
      <c r="C20" s="113"/>
      <c r="D20" s="46"/>
      <c r="E20" s="46"/>
      <c r="F20" s="46"/>
      <c r="G20" s="46"/>
      <c r="H20" s="46"/>
      <c r="I20" s="15"/>
      <c r="J20" s="46"/>
      <c r="K20" s="46"/>
      <c r="L20" s="46"/>
      <c r="M20" s="121"/>
    </row>
    <row r="21" spans="1:13" ht="20.149999999999999" customHeight="1">
      <c r="A21" s="17" t="s">
        <v>62</v>
      </c>
      <c r="B21" s="12">
        <f t="shared" si="0"/>
        <v>0</v>
      </c>
      <c r="C21" s="113"/>
      <c r="D21" s="46"/>
      <c r="E21" s="46"/>
      <c r="F21" s="46"/>
      <c r="G21" s="46"/>
      <c r="H21" s="46"/>
      <c r="I21" s="15"/>
      <c r="J21" s="46"/>
      <c r="K21" s="46"/>
      <c r="L21" s="46"/>
      <c r="M21" s="121"/>
    </row>
    <row r="22" spans="1:13" ht="20.149999999999999" customHeight="1">
      <c r="A22" s="17" t="s">
        <v>63</v>
      </c>
      <c r="B22" s="12">
        <f t="shared" si="0"/>
        <v>54000</v>
      </c>
      <c r="C22" s="113"/>
      <c r="D22" s="46"/>
      <c r="E22" s="46"/>
      <c r="F22" s="46">
        <v>14000</v>
      </c>
      <c r="G22" s="46"/>
      <c r="H22" s="46"/>
      <c r="I22" s="15"/>
      <c r="J22" s="46"/>
      <c r="K22" s="46">
        <v>10000</v>
      </c>
      <c r="L22" s="46"/>
      <c r="M22" s="121">
        <v>30000</v>
      </c>
    </row>
    <row r="23" spans="1:13" ht="20.149999999999999" customHeight="1">
      <c r="A23" s="17" t="s">
        <v>64</v>
      </c>
      <c r="B23" s="12">
        <f t="shared" si="0"/>
        <v>1101568</v>
      </c>
      <c r="C23" s="113"/>
      <c r="D23" s="46"/>
      <c r="E23" s="46"/>
      <c r="F23" s="46"/>
      <c r="G23" s="53">
        <v>120000</v>
      </c>
      <c r="H23" s="46">
        <v>150000</v>
      </c>
      <c r="I23" s="15">
        <v>340068</v>
      </c>
      <c r="J23" s="46"/>
      <c r="K23" s="46">
        <v>411500</v>
      </c>
      <c r="L23" s="15">
        <v>20000</v>
      </c>
      <c r="M23" s="121">
        <v>60000</v>
      </c>
    </row>
    <row r="24" spans="1:13" ht="20.149999999999999" customHeight="1">
      <c r="A24" s="17" t="s">
        <v>65</v>
      </c>
      <c r="B24" s="12">
        <f t="shared" si="0"/>
        <v>250500</v>
      </c>
      <c r="C24" s="113"/>
      <c r="D24" s="46"/>
      <c r="E24" s="46"/>
      <c r="F24" s="46"/>
      <c r="G24" s="46"/>
      <c r="H24" s="46"/>
      <c r="I24" s="15"/>
      <c r="J24" s="46"/>
      <c r="K24" s="46">
        <v>250500</v>
      </c>
      <c r="L24" s="46"/>
      <c r="M24" s="121"/>
    </row>
    <row r="25" spans="1:13" ht="20.149999999999999" customHeight="1">
      <c r="A25" s="17" t="s">
        <v>66</v>
      </c>
      <c r="B25" s="12">
        <f t="shared" si="0"/>
        <v>0</v>
      </c>
      <c r="C25" s="113"/>
      <c r="D25" s="46"/>
      <c r="E25" s="46"/>
      <c r="F25" s="46"/>
      <c r="G25" s="46"/>
      <c r="H25" s="46"/>
      <c r="I25" s="15"/>
      <c r="J25" s="46"/>
      <c r="K25" s="46"/>
      <c r="L25" s="46"/>
      <c r="M25" s="121"/>
    </row>
    <row r="26" spans="1:13" ht="20.149999999999999" customHeight="1">
      <c r="A26" s="17" t="s">
        <v>67</v>
      </c>
      <c r="B26" s="12">
        <f t="shared" si="0"/>
        <v>16000</v>
      </c>
      <c r="C26" s="113"/>
      <c r="D26" s="46"/>
      <c r="E26" s="46"/>
      <c r="F26" s="46"/>
      <c r="G26" s="46">
        <v>5000</v>
      </c>
      <c r="H26" s="46"/>
      <c r="I26" s="122"/>
      <c r="J26" s="46"/>
      <c r="K26" s="46"/>
      <c r="L26" s="15">
        <v>5000</v>
      </c>
      <c r="M26" s="121">
        <v>6000</v>
      </c>
    </row>
    <row r="27" spans="1:13" ht="20.149999999999999" customHeight="1">
      <c r="A27" s="17" t="s">
        <v>68</v>
      </c>
      <c r="B27" s="12">
        <f t="shared" si="0"/>
        <v>0</v>
      </c>
      <c r="C27" s="113"/>
      <c r="D27" s="46"/>
      <c r="E27" s="46"/>
      <c r="F27" s="46"/>
      <c r="G27" s="46"/>
      <c r="H27" s="46"/>
      <c r="I27" s="15"/>
      <c r="J27" s="46"/>
      <c r="K27" s="46"/>
      <c r="L27" s="46"/>
      <c r="M27" s="121"/>
    </row>
    <row r="28" spans="1:13" ht="20.149999999999999" customHeight="1">
      <c r="A28" s="17" t="s">
        <v>69</v>
      </c>
      <c r="B28" s="12">
        <f t="shared" si="0"/>
        <v>4000</v>
      </c>
      <c r="C28" s="113"/>
      <c r="D28" s="46"/>
      <c r="E28" s="46"/>
      <c r="F28" s="46"/>
      <c r="G28" s="46"/>
      <c r="H28" s="46"/>
      <c r="I28" s="15"/>
      <c r="J28" s="46"/>
      <c r="K28" s="46"/>
      <c r="L28" s="46"/>
      <c r="M28" s="121">
        <v>4000</v>
      </c>
    </row>
    <row r="29" spans="1:13" ht="20.149999999999999" customHeight="1">
      <c r="A29" s="17" t="s">
        <v>70</v>
      </c>
      <c r="B29" s="12">
        <f t="shared" si="0"/>
        <v>11000</v>
      </c>
      <c r="C29" s="113"/>
      <c r="D29" s="46"/>
      <c r="E29" s="46"/>
      <c r="F29" s="46"/>
      <c r="G29" s="46"/>
      <c r="H29" s="46"/>
      <c r="I29" s="15"/>
      <c r="J29" s="46"/>
      <c r="K29" s="46">
        <v>11000</v>
      </c>
      <c r="L29" s="46"/>
      <c r="M29" s="121"/>
    </row>
    <row r="30" spans="1:13" ht="20.149999999999999" customHeight="1">
      <c r="A30" s="17" t="s">
        <v>71</v>
      </c>
      <c r="B30" s="12">
        <f t="shared" si="0"/>
        <v>4705000</v>
      </c>
      <c r="C30" s="113">
        <v>1650000</v>
      </c>
      <c r="D30" s="46">
        <v>20000</v>
      </c>
      <c r="E30" s="46"/>
      <c r="F30" s="46"/>
      <c r="G30" s="62">
        <v>2400000</v>
      </c>
      <c r="H30" s="46"/>
      <c r="I30" s="15"/>
      <c r="J30" s="46"/>
      <c r="K30" s="46"/>
      <c r="L30" s="15">
        <v>630000</v>
      </c>
      <c r="M30" s="121">
        <v>5000</v>
      </c>
    </row>
    <row r="31" spans="1:13" ht="20.149999999999999" customHeight="1">
      <c r="A31" s="17" t="s">
        <v>72</v>
      </c>
      <c r="B31" s="12">
        <f t="shared" si="0"/>
        <v>0</v>
      </c>
      <c r="C31" s="113"/>
      <c r="D31" s="46"/>
      <c r="E31" s="46"/>
      <c r="F31" s="46"/>
      <c r="G31" s="46"/>
      <c r="H31" s="46"/>
      <c r="I31" s="15"/>
      <c r="J31" s="46"/>
      <c r="K31" s="46"/>
      <c r="L31" s="46"/>
      <c r="M31" s="121"/>
    </row>
    <row r="32" spans="1:13" ht="20.149999999999999" customHeight="1">
      <c r="A32" s="17" t="s">
        <v>73</v>
      </c>
      <c r="B32" s="12">
        <f t="shared" si="0"/>
        <v>20000</v>
      </c>
      <c r="C32" s="113"/>
      <c r="D32" s="46"/>
      <c r="E32" s="46"/>
      <c r="F32" s="46"/>
      <c r="G32" s="46"/>
      <c r="H32" s="46"/>
      <c r="I32" s="15"/>
      <c r="J32" s="46"/>
      <c r="K32" s="46"/>
      <c r="L32" s="46"/>
      <c r="M32" s="121">
        <v>20000</v>
      </c>
    </row>
    <row r="33" spans="1:13" ht="20.149999999999999" customHeight="1">
      <c r="A33" s="17" t="s">
        <v>74</v>
      </c>
      <c r="B33" s="12">
        <f t="shared" si="0"/>
        <v>0</v>
      </c>
      <c r="C33" s="113"/>
      <c r="D33" s="46"/>
      <c r="E33" s="46"/>
      <c r="F33" s="123"/>
      <c r="G33" s="46"/>
      <c r="H33" s="46"/>
      <c r="I33" s="15"/>
      <c r="J33" s="46"/>
      <c r="K33" s="46"/>
      <c r="L33" s="46"/>
      <c r="M33" s="121"/>
    </row>
    <row r="34" spans="1:13" ht="20.149999999999999" customHeight="1">
      <c r="A34" s="17" t="s">
        <v>75</v>
      </c>
      <c r="B34" s="12">
        <f t="shared" si="0"/>
        <v>0</v>
      </c>
      <c r="C34" s="113"/>
      <c r="D34" s="46"/>
      <c r="E34" s="46"/>
      <c r="F34" s="123"/>
      <c r="G34" s="46"/>
      <c r="H34" s="46"/>
      <c r="I34" s="15"/>
      <c r="J34" s="46"/>
      <c r="K34" s="46"/>
      <c r="L34" s="46"/>
      <c r="M34" s="121"/>
    </row>
    <row r="35" spans="1:13" ht="20.149999999999999" customHeight="1">
      <c r="A35" s="17" t="s">
        <v>76</v>
      </c>
      <c r="B35" s="12">
        <f t="shared" si="0"/>
        <v>200000</v>
      </c>
      <c r="C35" s="113"/>
      <c r="D35" s="46"/>
      <c r="E35" s="46"/>
      <c r="F35" s="123"/>
      <c r="G35" s="46"/>
      <c r="H35" s="46"/>
      <c r="I35" s="15"/>
      <c r="J35" s="46"/>
      <c r="K35" s="46"/>
      <c r="L35" s="46"/>
      <c r="M35" s="121">
        <v>200000</v>
      </c>
    </row>
    <row r="36" spans="1:13" ht="20.149999999999999" customHeight="1">
      <c r="A36" s="17" t="s">
        <v>77</v>
      </c>
      <c r="B36" s="12">
        <f t="shared" si="0"/>
        <v>70000</v>
      </c>
      <c r="C36" s="124"/>
      <c r="D36" s="46"/>
      <c r="E36" s="46"/>
      <c r="F36" s="123"/>
      <c r="G36" s="46"/>
      <c r="H36" s="46"/>
      <c r="I36" s="15"/>
      <c r="J36" s="125"/>
      <c r="K36" s="46"/>
      <c r="L36" s="46"/>
      <c r="M36" s="121">
        <v>70000</v>
      </c>
    </row>
    <row r="37" spans="1:13" ht="20.149999999999999" customHeight="1">
      <c r="A37" s="17" t="s">
        <v>78</v>
      </c>
      <c r="B37" s="12">
        <f t="shared" si="0"/>
        <v>80000</v>
      </c>
      <c r="C37" s="124"/>
      <c r="D37" s="46"/>
      <c r="E37" s="123"/>
      <c r="F37" s="123"/>
      <c r="G37" s="46"/>
      <c r="H37" s="46"/>
      <c r="I37" s="15"/>
      <c r="J37" s="46"/>
      <c r="K37" s="113"/>
      <c r="L37" s="46"/>
      <c r="M37" s="121">
        <v>80000</v>
      </c>
    </row>
    <row r="38" spans="1:13" ht="20.149999999999999" customHeight="1">
      <c r="A38" s="17" t="s">
        <v>79</v>
      </c>
      <c r="B38" s="12">
        <f t="shared" si="0"/>
        <v>0</v>
      </c>
      <c r="C38" s="15"/>
      <c r="D38" s="46"/>
      <c r="E38" s="123"/>
      <c r="F38" s="123"/>
      <c r="G38" s="15"/>
      <c r="H38" s="15"/>
      <c r="I38" s="46"/>
      <c r="J38" s="46"/>
      <c r="K38" s="113"/>
      <c r="L38" s="15"/>
      <c r="M38" s="121"/>
    </row>
    <row r="39" spans="1:13" ht="20.149999999999999" customHeight="1">
      <c r="A39" s="18" t="s">
        <v>82</v>
      </c>
      <c r="B39" s="12">
        <f t="shared" si="0"/>
        <v>8148311</v>
      </c>
      <c r="C39" s="12">
        <f>SUM(C5:C38)</f>
        <v>1690000</v>
      </c>
      <c r="D39" s="12">
        <f t="shared" ref="D39:M39" si="1">SUM(D5:D38)</f>
        <v>161048</v>
      </c>
      <c r="E39" s="12">
        <f t="shared" si="1"/>
        <v>15000</v>
      </c>
      <c r="F39" s="12">
        <f t="shared" si="1"/>
        <v>17000</v>
      </c>
      <c r="G39" s="12">
        <f t="shared" si="1"/>
        <v>2600000</v>
      </c>
      <c r="H39" s="12">
        <f t="shared" si="1"/>
        <v>170000</v>
      </c>
      <c r="I39" s="12">
        <f t="shared" si="1"/>
        <v>340068</v>
      </c>
      <c r="J39" s="12">
        <f t="shared" si="1"/>
        <v>385700</v>
      </c>
      <c r="K39" s="12">
        <f t="shared" si="1"/>
        <v>990495</v>
      </c>
      <c r="L39" s="12">
        <f t="shared" ref="L39" si="2">SUM(L5:L38)</f>
        <v>678000</v>
      </c>
      <c r="M39" s="12">
        <f t="shared" si="1"/>
        <v>1101000</v>
      </c>
    </row>
    <row r="40" spans="1:13" ht="20.149999999999999" customHeight="1">
      <c r="A40" s="18" t="s">
        <v>207</v>
      </c>
      <c r="B40" s="12">
        <f t="shared" si="0"/>
        <v>7694520</v>
      </c>
      <c r="C40" s="12"/>
      <c r="D40" s="12">
        <v>163000</v>
      </c>
      <c r="E40" s="12">
        <v>14000</v>
      </c>
      <c r="F40" s="12">
        <v>15000</v>
      </c>
      <c r="G40" s="12">
        <v>1370000</v>
      </c>
      <c r="H40" s="12"/>
      <c r="I40" s="12">
        <v>1964400</v>
      </c>
      <c r="J40" s="12">
        <v>395760</v>
      </c>
      <c r="K40" s="12">
        <v>1347860</v>
      </c>
      <c r="L40" s="12">
        <v>740000</v>
      </c>
      <c r="M40" s="12">
        <v>1684500</v>
      </c>
    </row>
  </sheetData>
  <mergeCells count="14">
    <mergeCell ref="G3:G4"/>
    <mergeCell ref="I3:I4"/>
    <mergeCell ref="E3:E4"/>
    <mergeCell ref="A1:M1"/>
    <mergeCell ref="J3:J4"/>
    <mergeCell ref="K3:K4"/>
    <mergeCell ref="M3:M4"/>
    <mergeCell ref="F3:F4"/>
    <mergeCell ref="A3:A4"/>
    <mergeCell ref="B3:B4"/>
    <mergeCell ref="D3:D4"/>
    <mergeCell ref="C3:C4"/>
    <mergeCell ref="H3:H4"/>
    <mergeCell ref="L3:L4"/>
  </mergeCells>
  <phoneticPr fontId="4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5" sqref="G45"/>
    </sheetView>
  </sheetViews>
  <sheetFormatPr defaultRowHeight="14"/>
  <cols>
    <col min="1" max="1" width="29.6328125" style="8" customWidth="1"/>
    <col min="2" max="2" width="15.6328125" style="8" customWidth="1"/>
    <col min="3" max="3" width="12.26953125" style="8" customWidth="1"/>
    <col min="4" max="4" width="14.08984375" style="8" customWidth="1"/>
    <col min="5" max="5" width="13.6328125" style="8" customWidth="1"/>
    <col min="6" max="6" width="12.08984375" style="8" customWidth="1"/>
    <col min="7" max="7" width="13.90625" style="8" customWidth="1"/>
    <col min="8" max="8" width="11.7265625" style="8" customWidth="1"/>
    <col min="9" max="9" width="12.453125" style="8" customWidth="1"/>
    <col min="10" max="10" width="12.81640625" style="8" customWidth="1"/>
    <col min="11" max="11" width="12.6328125" style="8" customWidth="1"/>
    <col min="12" max="12" width="14.7265625" style="8" customWidth="1"/>
    <col min="13" max="13" width="16.90625" style="8" customWidth="1"/>
    <col min="14" max="14" width="15" style="8" customWidth="1"/>
    <col min="15" max="15" width="16.26953125" style="8" customWidth="1"/>
    <col min="16" max="16" width="15.54296875" style="8" customWidth="1"/>
    <col min="17" max="17" width="13" style="8" customWidth="1"/>
    <col min="18" max="16384" width="8.7265625" style="8"/>
  </cols>
  <sheetData>
    <row r="1" spans="1:17" ht="30" customHeight="1">
      <c r="A1" s="172" t="s">
        <v>210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7" ht="18" customHeight="1">
      <c r="J2" s="21"/>
      <c r="Q2" s="22" t="s">
        <v>12</v>
      </c>
    </row>
    <row r="3" spans="1:17" ht="15" customHeight="1">
      <c r="A3" s="175" t="s">
        <v>41</v>
      </c>
      <c r="B3" s="177" t="s">
        <v>83</v>
      </c>
      <c r="C3" s="173" t="s">
        <v>124</v>
      </c>
      <c r="D3" s="179" t="s">
        <v>125</v>
      </c>
      <c r="E3" s="174" t="s">
        <v>84</v>
      </c>
      <c r="F3" s="174" t="s">
        <v>5</v>
      </c>
      <c r="G3" s="174" t="s">
        <v>6</v>
      </c>
      <c r="H3" s="174" t="s">
        <v>7</v>
      </c>
      <c r="I3" s="174" t="s">
        <v>8</v>
      </c>
      <c r="J3" s="174" t="s">
        <v>1</v>
      </c>
      <c r="K3" s="174" t="s">
        <v>85</v>
      </c>
      <c r="L3" s="165" t="s">
        <v>10</v>
      </c>
      <c r="M3" s="163" t="s">
        <v>126</v>
      </c>
      <c r="N3" s="163" t="s">
        <v>127</v>
      </c>
      <c r="O3" s="170" t="s">
        <v>86</v>
      </c>
      <c r="P3" s="170" t="s">
        <v>87</v>
      </c>
      <c r="Q3" s="170" t="s">
        <v>88</v>
      </c>
    </row>
    <row r="4" spans="1:17" ht="15" customHeight="1">
      <c r="A4" s="176"/>
      <c r="B4" s="178"/>
      <c r="C4" s="173"/>
      <c r="D4" s="180"/>
      <c r="E4" s="174"/>
      <c r="F4" s="174"/>
      <c r="G4" s="174"/>
      <c r="H4" s="174"/>
      <c r="I4" s="174"/>
      <c r="J4" s="174"/>
      <c r="K4" s="174"/>
      <c r="L4" s="165"/>
      <c r="M4" s="164"/>
      <c r="N4" s="164"/>
      <c r="O4" s="171"/>
      <c r="P4" s="171"/>
      <c r="Q4" s="171"/>
    </row>
    <row r="5" spans="1:17" ht="20.149999999999999" customHeight="1">
      <c r="A5" s="10" t="s">
        <v>46</v>
      </c>
      <c r="B5" s="23">
        <f t="shared" ref="B5:B38" si="0">SUM(C5:N5)</f>
        <v>280540</v>
      </c>
      <c r="C5" s="46"/>
      <c r="D5" s="62"/>
      <c r="E5" s="128">
        <v>70000</v>
      </c>
      <c r="F5" s="46">
        <v>41820</v>
      </c>
      <c r="G5" s="126">
        <v>58080</v>
      </c>
      <c r="H5" s="126">
        <v>38640</v>
      </c>
      <c r="I5" s="46"/>
      <c r="J5" s="46">
        <v>72000</v>
      </c>
      <c r="K5" s="62"/>
      <c r="L5" s="127"/>
      <c r="M5" s="78"/>
      <c r="N5" s="46"/>
      <c r="O5" s="126"/>
      <c r="P5" s="126">
        <v>28800</v>
      </c>
      <c r="Q5" s="46"/>
    </row>
    <row r="6" spans="1:17" ht="20.149999999999999" customHeight="1">
      <c r="A6" s="10" t="s">
        <v>47</v>
      </c>
      <c r="B6" s="23">
        <f t="shared" si="0"/>
        <v>12300</v>
      </c>
      <c r="C6" s="46"/>
      <c r="D6" s="62"/>
      <c r="E6" s="128">
        <v>2000</v>
      </c>
      <c r="F6" s="46">
        <v>800</v>
      </c>
      <c r="G6" s="126">
        <v>500</v>
      </c>
      <c r="H6" s="126">
        <v>5000</v>
      </c>
      <c r="I6" s="46">
        <v>1000</v>
      </c>
      <c r="J6" s="46">
        <v>3000</v>
      </c>
      <c r="K6" s="62"/>
      <c r="L6" s="127"/>
      <c r="M6" s="78"/>
      <c r="N6" s="46"/>
      <c r="O6" s="126">
        <v>2500</v>
      </c>
      <c r="P6" s="126">
        <v>1000</v>
      </c>
      <c r="Q6" s="46"/>
    </row>
    <row r="7" spans="1:17" ht="20.149999999999999" customHeight="1">
      <c r="A7" s="10" t="s">
        <v>48</v>
      </c>
      <c r="B7" s="23">
        <f t="shared" si="0"/>
        <v>12500</v>
      </c>
      <c r="C7" s="46"/>
      <c r="D7" s="62"/>
      <c r="E7" s="128"/>
      <c r="F7" s="46">
        <v>500</v>
      </c>
      <c r="G7" s="126"/>
      <c r="H7" s="126"/>
      <c r="I7" s="46">
        <v>1000</v>
      </c>
      <c r="J7" s="46">
        <v>1000</v>
      </c>
      <c r="K7" s="62"/>
      <c r="L7" s="127">
        <v>10000</v>
      </c>
      <c r="M7" s="78"/>
      <c r="N7" s="46"/>
      <c r="O7" s="126"/>
      <c r="P7" s="126"/>
      <c r="Q7" s="46"/>
    </row>
    <row r="8" spans="1:17" ht="20.149999999999999" customHeight="1">
      <c r="A8" s="10" t="s">
        <v>49</v>
      </c>
      <c r="B8" s="23">
        <f t="shared" si="0"/>
        <v>0</v>
      </c>
      <c r="C8" s="46"/>
      <c r="D8" s="62"/>
      <c r="E8" s="128"/>
      <c r="F8" s="46"/>
      <c r="G8" s="126"/>
      <c r="H8" s="126"/>
      <c r="I8" s="46"/>
      <c r="J8" s="46">
        <v>0</v>
      </c>
      <c r="K8" s="62"/>
      <c r="L8" s="127"/>
      <c r="M8" s="78"/>
      <c r="N8" s="46"/>
      <c r="O8" s="126"/>
      <c r="P8" s="126"/>
      <c r="Q8" s="46"/>
    </row>
    <row r="9" spans="1:17" ht="20.149999999999999" customHeight="1">
      <c r="A9" s="10" t="s">
        <v>50</v>
      </c>
      <c r="B9" s="23">
        <f t="shared" si="0"/>
        <v>0</v>
      </c>
      <c r="C9" s="46"/>
      <c r="D9" s="62"/>
      <c r="E9" s="128"/>
      <c r="F9" s="46"/>
      <c r="G9" s="126"/>
      <c r="H9" s="126"/>
      <c r="I9" s="46"/>
      <c r="J9" s="46">
        <v>0</v>
      </c>
      <c r="K9" s="62"/>
      <c r="L9" s="127"/>
      <c r="M9" s="78"/>
      <c r="N9" s="46"/>
      <c r="O9" s="126"/>
      <c r="P9" s="126"/>
      <c r="Q9" s="46"/>
    </row>
    <row r="10" spans="1:17" ht="20.149999999999999" customHeight="1">
      <c r="A10" s="10" t="s">
        <v>51</v>
      </c>
      <c r="B10" s="23">
        <f t="shared" si="0"/>
        <v>1368000</v>
      </c>
      <c r="C10" s="46"/>
      <c r="D10" s="62"/>
      <c r="E10" s="128"/>
      <c r="F10" s="46"/>
      <c r="G10" s="126"/>
      <c r="H10" s="126"/>
      <c r="I10" s="46">
        <v>57000</v>
      </c>
      <c r="J10" s="46">
        <v>1000</v>
      </c>
      <c r="K10" s="62">
        <v>65000</v>
      </c>
      <c r="L10" s="127"/>
      <c r="M10" s="62">
        <v>1155000</v>
      </c>
      <c r="N10" s="46">
        <v>90000</v>
      </c>
      <c r="O10" s="126">
        <v>150000</v>
      </c>
      <c r="P10" s="126"/>
      <c r="Q10" s="46">
        <v>300</v>
      </c>
    </row>
    <row r="11" spans="1:17" ht="20.149999999999999" customHeight="1">
      <c r="A11" s="10" t="s">
        <v>52</v>
      </c>
      <c r="B11" s="23">
        <f t="shared" si="0"/>
        <v>21696000</v>
      </c>
      <c r="C11" s="46"/>
      <c r="D11" s="62"/>
      <c r="E11" s="128"/>
      <c r="F11" s="46"/>
      <c r="G11" s="126"/>
      <c r="H11" s="126"/>
      <c r="I11" s="46">
        <v>309000</v>
      </c>
      <c r="J11" s="46">
        <v>7000</v>
      </c>
      <c r="K11" s="62">
        <v>350000</v>
      </c>
      <c r="L11" s="127"/>
      <c r="M11" s="62">
        <v>20830000</v>
      </c>
      <c r="N11" s="46">
        <v>200000</v>
      </c>
      <c r="O11" s="126">
        <v>2060000</v>
      </c>
      <c r="P11" s="126"/>
      <c r="Q11" s="46">
        <v>4300</v>
      </c>
    </row>
    <row r="12" spans="1:17" ht="20.149999999999999" customHeight="1">
      <c r="A12" s="10" t="s">
        <v>53</v>
      </c>
      <c r="B12" s="23">
        <f t="shared" si="0"/>
        <v>18800</v>
      </c>
      <c r="C12" s="46"/>
      <c r="D12" s="62">
        <v>3000</v>
      </c>
      <c r="E12" s="128">
        <v>3500</v>
      </c>
      <c r="F12" s="46">
        <v>1600</v>
      </c>
      <c r="G12" s="126">
        <v>1200</v>
      </c>
      <c r="H12" s="126">
        <v>3000</v>
      </c>
      <c r="I12" s="46">
        <v>3000</v>
      </c>
      <c r="J12" s="46">
        <v>3000</v>
      </c>
      <c r="K12" s="62"/>
      <c r="L12" s="127">
        <v>500</v>
      </c>
      <c r="M12" s="78"/>
      <c r="N12" s="46"/>
      <c r="O12" s="126">
        <v>1500</v>
      </c>
      <c r="P12" s="126">
        <v>1000</v>
      </c>
      <c r="Q12" s="46">
        <v>4000</v>
      </c>
    </row>
    <row r="13" spans="1:17" ht="20.149999999999999" customHeight="1">
      <c r="A13" s="10" t="s">
        <v>54</v>
      </c>
      <c r="B13" s="23">
        <f t="shared" si="0"/>
        <v>3687738</v>
      </c>
      <c r="C13" s="46"/>
      <c r="D13" s="62"/>
      <c r="E13" s="128"/>
      <c r="F13" s="46"/>
      <c r="G13" s="126">
        <v>3264000</v>
      </c>
      <c r="H13" s="126"/>
      <c r="I13" s="46"/>
      <c r="J13" s="46">
        <v>0</v>
      </c>
      <c r="K13" s="62"/>
      <c r="L13" s="127"/>
      <c r="M13" s="78"/>
      <c r="N13" s="46">
        <v>423738</v>
      </c>
      <c r="O13" s="126">
        <v>900000</v>
      </c>
      <c r="P13" s="126">
        <v>1100000</v>
      </c>
      <c r="Q13" s="46"/>
    </row>
    <row r="14" spans="1:17" ht="20.149999999999999" customHeight="1">
      <c r="A14" s="10" t="s">
        <v>55</v>
      </c>
      <c r="B14" s="23">
        <f t="shared" si="0"/>
        <v>7147477</v>
      </c>
      <c r="C14" s="46"/>
      <c r="D14" s="62">
        <v>4855000</v>
      </c>
      <c r="E14" s="128"/>
      <c r="F14" s="46"/>
      <c r="G14" s="126"/>
      <c r="H14" s="126"/>
      <c r="I14" s="46"/>
      <c r="J14" s="46">
        <v>0</v>
      </c>
      <c r="K14" s="62"/>
      <c r="L14" s="127"/>
      <c r="M14" s="78"/>
      <c r="N14" s="53">
        <f>1300000+992477</f>
        <v>2292477</v>
      </c>
      <c r="O14" s="126"/>
      <c r="P14" s="126"/>
      <c r="Q14" s="46"/>
    </row>
    <row r="15" spans="1:17" ht="20.149999999999999" customHeight="1">
      <c r="A15" s="10" t="s">
        <v>56</v>
      </c>
      <c r="B15" s="23">
        <f t="shared" si="0"/>
        <v>0</v>
      </c>
      <c r="C15" s="46"/>
      <c r="D15" s="62"/>
      <c r="E15" s="128"/>
      <c r="F15" s="46"/>
      <c r="G15" s="126"/>
      <c r="H15" s="126"/>
      <c r="I15" s="46"/>
      <c r="J15" s="46">
        <v>0</v>
      </c>
      <c r="K15" s="62"/>
      <c r="L15" s="127"/>
      <c r="M15" s="78"/>
      <c r="N15" s="46"/>
      <c r="O15" s="126"/>
      <c r="P15" s="126"/>
      <c r="Q15" s="46"/>
    </row>
    <row r="16" spans="1:17" ht="20.149999999999999" customHeight="1">
      <c r="A16" s="10" t="s">
        <v>57</v>
      </c>
      <c r="B16" s="23">
        <f t="shared" si="0"/>
        <v>0</v>
      </c>
      <c r="C16" s="46"/>
      <c r="D16" s="62"/>
      <c r="E16" s="128"/>
      <c r="F16" s="46"/>
      <c r="G16" s="126"/>
      <c r="H16" s="126"/>
      <c r="I16" s="46"/>
      <c r="J16" s="46">
        <v>0</v>
      </c>
      <c r="K16" s="62"/>
      <c r="L16" s="127"/>
      <c r="M16" s="78"/>
      <c r="N16" s="46"/>
      <c r="O16" s="126"/>
      <c r="P16" s="126"/>
      <c r="Q16" s="46"/>
    </row>
    <row r="17" spans="1:17" ht="20.149999999999999" customHeight="1">
      <c r="A17" s="10" t="s">
        <v>58</v>
      </c>
      <c r="B17" s="23">
        <f t="shared" si="0"/>
        <v>5958110</v>
      </c>
      <c r="C17" s="46"/>
      <c r="D17" s="62">
        <v>127000</v>
      </c>
      <c r="E17" s="128">
        <v>3769000</v>
      </c>
      <c r="F17" s="53">
        <v>128500</v>
      </c>
      <c r="G17" s="126">
        <v>473610</v>
      </c>
      <c r="H17" s="126">
        <v>3000</v>
      </c>
      <c r="I17" s="53">
        <v>365000</v>
      </c>
      <c r="J17" s="46">
        <v>0</v>
      </c>
      <c r="K17" s="62">
        <v>15000</v>
      </c>
      <c r="L17" s="127">
        <v>1057000</v>
      </c>
      <c r="M17" s="78"/>
      <c r="N17" s="46">
        <v>20000</v>
      </c>
      <c r="O17" s="126">
        <v>712300</v>
      </c>
      <c r="P17" s="126">
        <v>815000</v>
      </c>
      <c r="Q17" s="46">
        <v>60000</v>
      </c>
    </row>
    <row r="18" spans="1:17" ht="20.149999999999999" customHeight="1">
      <c r="A18" s="10" t="s">
        <v>59</v>
      </c>
      <c r="B18" s="23">
        <f t="shared" si="0"/>
        <v>0</v>
      </c>
      <c r="C18" s="46"/>
      <c r="D18" s="62"/>
      <c r="E18" s="128"/>
      <c r="F18" s="53"/>
      <c r="G18" s="126"/>
      <c r="H18" s="126"/>
      <c r="I18" s="53"/>
      <c r="J18" s="46">
        <v>0</v>
      </c>
      <c r="K18" s="62"/>
      <c r="L18" s="127"/>
      <c r="M18" s="78"/>
      <c r="N18" s="46"/>
      <c r="O18" s="126"/>
      <c r="P18" s="126"/>
      <c r="Q18" s="46"/>
    </row>
    <row r="19" spans="1:17" ht="20.149999999999999" customHeight="1">
      <c r="A19" s="10" t="s">
        <v>60</v>
      </c>
      <c r="B19" s="23">
        <f t="shared" si="0"/>
        <v>0</v>
      </c>
      <c r="C19" s="46"/>
      <c r="D19" s="62"/>
      <c r="E19" s="128"/>
      <c r="F19" s="53"/>
      <c r="G19" s="126"/>
      <c r="H19" s="126"/>
      <c r="I19" s="53"/>
      <c r="J19" s="46">
        <v>0</v>
      </c>
      <c r="K19" s="62"/>
      <c r="L19" s="127"/>
      <c r="M19" s="78"/>
      <c r="N19" s="46"/>
      <c r="O19" s="126"/>
      <c r="P19" s="126"/>
      <c r="Q19" s="46"/>
    </row>
    <row r="20" spans="1:17" ht="20.149999999999999" customHeight="1">
      <c r="A20" s="10" t="s">
        <v>61</v>
      </c>
      <c r="B20" s="23">
        <f t="shared" si="0"/>
        <v>24500</v>
      </c>
      <c r="C20" s="46"/>
      <c r="D20" s="62"/>
      <c r="E20" s="128">
        <v>2000</v>
      </c>
      <c r="F20" s="53"/>
      <c r="G20" s="126">
        <v>6000</v>
      </c>
      <c r="H20" s="126"/>
      <c r="I20" s="53">
        <v>1500</v>
      </c>
      <c r="J20" s="46">
        <v>5000</v>
      </c>
      <c r="K20" s="62"/>
      <c r="L20" s="127">
        <v>10000</v>
      </c>
      <c r="M20" s="78"/>
      <c r="N20" s="46"/>
      <c r="O20" s="126"/>
      <c r="P20" s="126"/>
      <c r="Q20" s="46"/>
    </row>
    <row r="21" spans="1:17" ht="20.149999999999999" customHeight="1">
      <c r="A21" s="10" t="s">
        <v>62</v>
      </c>
      <c r="B21" s="23">
        <f t="shared" si="0"/>
        <v>1000</v>
      </c>
      <c r="C21" s="46"/>
      <c r="D21" s="62"/>
      <c r="E21" s="128"/>
      <c r="F21" s="53"/>
      <c r="G21" s="126"/>
      <c r="H21" s="126"/>
      <c r="I21" s="53"/>
      <c r="J21" s="46">
        <v>1000</v>
      </c>
      <c r="K21" s="62"/>
      <c r="L21" s="127"/>
      <c r="M21" s="78"/>
      <c r="N21" s="46"/>
      <c r="O21" s="126"/>
      <c r="P21" s="126"/>
      <c r="Q21" s="46"/>
    </row>
    <row r="22" spans="1:17" ht="20.149999999999999" customHeight="1">
      <c r="A22" s="10" t="s">
        <v>63</v>
      </c>
      <c r="B22" s="23">
        <f t="shared" si="0"/>
        <v>831100</v>
      </c>
      <c r="C22" s="46"/>
      <c r="D22" s="62">
        <v>210000</v>
      </c>
      <c r="E22" s="128">
        <v>270000</v>
      </c>
      <c r="F22" s="53"/>
      <c r="G22" s="126"/>
      <c r="H22" s="126"/>
      <c r="I22" s="53">
        <v>30000</v>
      </c>
      <c r="J22" s="46">
        <v>7500</v>
      </c>
      <c r="K22" s="62">
        <v>65000</v>
      </c>
      <c r="L22" s="129">
        <v>169600</v>
      </c>
      <c r="M22" s="78"/>
      <c r="N22" s="46">
        <f>50000+25000+4000</f>
        <v>79000</v>
      </c>
      <c r="O22" s="126">
        <v>100000</v>
      </c>
      <c r="P22" s="126">
        <v>197000</v>
      </c>
      <c r="Q22" s="46">
        <v>5400</v>
      </c>
    </row>
    <row r="23" spans="1:17" ht="20.149999999999999" customHeight="1">
      <c r="A23" s="10" t="s">
        <v>64</v>
      </c>
      <c r="B23" s="23">
        <f t="shared" si="0"/>
        <v>523400</v>
      </c>
      <c r="C23" s="46"/>
      <c r="D23" s="62">
        <v>15000</v>
      </c>
      <c r="E23" s="128">
        <v>245000</v>
      </c>
      <c r="F23" s="53">
        <v>48000</v>
      </c>
      <c r="G23" s="126">
        <v>206400</v>
      </c>
      <c r="H23" s="126">
        <v>1000</v>
      </c>
      <c r="I23" s="46"/>
      <c r="J23" s="46">
        <v>2000</v>
      </c>
      <c r="K23" s="62">
        <v>6000</v>
      </c>
      <c r="L23" s="127"/>
      <c r="M23" s="78"/>
      <c r="N23" s="46"/>
      <c r="O23" s="126"/>
      <c r="P23" s="126"/>
      <c r="Q23" s="46">
        <v>840000</v>
      </c>
    </row>
    <row r="24" spans="1:17" ht="20.149999999999999" customHeight="1">
      <c r="A24" s="10" t="s">
        <v>65</v>
      </c>
      <c r="B24" s="23">
        <f t="shared" si="0"/>
        <v>1992500</v>
      </c>
      <c r="C24" s="46">
        <v>150000</v>
      </c>
      <c r="D24" s="62"/>
      <c r="E24" s="128"/>
      <c r="F24" s="53"/>
      <c r="G24" s="126"/>
      <c r="H24" s="126"/>
      <c r="I24" s="46">
        <v>20000</v>
      </c>
      <c r="J24" s="46">
        <v>0</v>
      </c>
      <c r="K24" s="62"/>
      <c r="L24" s="127">
        <v>1701000</v>
      </c>
      <c r="M24" s="78"/>
      <c r="N24" s="53">
        <f>14000*2+7000+4000+82500</f>
        <v>121500</v>
      </c>
      <c r="O24" s="126"/>
      <c r="P24" s="126"/>
      <c r="Q24" s="46"/>
    </row>
    <row r="25" spans="1:17" ht="20.149999999999999" customHeight="1">
      <c r="A25" s="10" t="s">
        <v>66</v>
      </c>
      <c r="B25" s="23">
        <f t="shared" si="0"/>
        <v>0</v>
      </c>
      <c r="C25" s="46"/>
      <c r="D25" s="62"/>
      <c r="E25" s="128"/>
      <c r="F25" s="53"/>
      <c r="G25" s="126"/>
      <c r="H25" s="126"/>
      <c r="I25" s="46"/>
      <c r="J25" s="46">
        <v>0</v>
      </c>
      <c r="K25" s="62"/>
      <c r="L25" s="127"/>
      <c r="M25" s="78"/>
      <c r="N25" s="53"/>
      <c r="O25" s="126"/>
      <c r="P25" s="126"/>
      <c r="Q25" s="46"/>
    </row>
    <row r="26" spans="1:17" ht="20.149999999999999" customHeight="1">
      <c r="A26" s="10" t="s">
        <v>67</v>
      </c>
      <c r="B26" s="23">
        <f t="shared" si="0"/>
        <v>8500</v>
      </c>
      <c r="C26" s="46"/>
      <c r="D26" s="62"/>
      <c r="E26" s="128">
        <v>3000</v>
      </c>
      <c r="F26" s="53">
        <v>500</v>
      </c>
      <c r="G26" s="126">
        <v>1000</v>
      </c>
      <c r="H26" s="126"/>
      <c r="I26" s="46">
        <v>1000</v>
      </c>
      <c r="J26" s="46">
        <v>0</v>
      </c>
      <c r="K26" s="62"/>
      <c r="L26" s="127">
        <v>3000</v>
      </c>
      <c r="M26" s="78"/>
      <c r="N26" s="53"/>
      <c r="O26" s="126">
        <v>1000</v>
      </c>
      <c r="P26" s="126">
        <v>1000</v>
      </c>
      <c r="Q26" s="46"/>
    </row>
    <row r="27" spans="1:17" ht="20.149999999999999" customHeight="1">
      <c r="A27" s="10" t="s">
        <v>68</v>
      </c>
      <c r="B27" s="23">
        <f t="shared" si="0"/>
        <v>160000</v>
      </c>
      <c r="C27" s="53">
        <v>160000</v>
      </c>
      <c r="D27" s="62"/>
      <c r="E27" s="128"/>
      <c r="F27" s="53"/>
      <c r="G27" s="126"/>
      <c r="H27" s="126"/>
      <c r="I27" s="46"/>
      <c r="J27" s="46">
        <v>0</v>
      </c>
      <c r="K27" s="62"/>
      <c r="L27" s="127"/>
      <c r="M27" s="78"/>
      <c r="N27" s="53"/>
      <c r="O27" s="126"/>
      <c r="P27" s="126"/>
      <c r="Q27" s="46"/>
    </row>
    <row r="28" spans="1:17" ht="20.149999999999999" customHeight="1">
      <c r="A28" s="10" t="s">
        <v>69</v>
      </c>
      <c r="B28" s="23">
        <f t="shared" si="0"/>
        <v>272300</v>
      </c>
      <c r="C28" s="46">
        <v>10000</v>
      </c>
      <c r="D28" s="62"/>
      <c r="E28" s="128">
        <v>800</v>
      </c>
      <c r="F28" s="53">
        <v>500</v>
      </c>
      <c r="G28" s="126">
        <v>500</v>
      </c>
      <c r="H28" s="126"/>
      <c r="I28" s="46">
        <v>1500</v>
      </c>
      <c r="J28" s="46">
        <v>6000</v>
      </c>
      <c r="K28" s="62"/>
      <c r="L28" s="127">
        <v>3000</v>
      </c>
      <c r="M28" s="78"/>
      <c r="N28" s="53">
        <f>25000*10</f>
        <v>250000</v>
      </c>
      <c r="O28" s="126">
        <v>500</v>
      </c>
      <c r="P28" s="126">
        <v>1000</v>
      </c>
      <c r="Q28" s="46"/>
    </row>
    <row r="29" spans="1:17" ht="20.149999999999999" customHeight="1">
      <c r="A29" s="10" t="s">
        <v>70</v>
      </c>
      <c r="B29" s="23">
        <f t="shared" si="0"/>
        <v>0</v>
      </c>
      <c r="C29" s="46"/>
      <c r="D29" s="62"/>
      <c r="E29" s="128"/>
      <c r="F29" s="53"/>
      <c r="G29" s="126"/>
      <c r="H29" s="126"/>
      <c r="I29" s="46"/>
      <c r="J29" s="46">
        <v>0</v>
      </c>
      <c r="K29" s="62"/>
      <c r="L29" s="127"/>
      <c r="M29" s="78"/>
      <c r="N29" s="46"/>
      <c r="O29" s="126"/>
      <c r="P29" s="126"/>
      <c r="Q29" s="46"/>
    </row>
    <row r="30" spans="1:17" ht="20.149999999999999" customHeight="1">
      <c r="A30" s="10" t="s">
        <v>71</v>
      </c>
      <c r="B30" s="23">
        <f t="shared" si="0"/>
        <v>1000</v>
      </c>
      <c r="C30" s="46"/>
      <c r="D30" s="62"/>
      <c r="E30" s="128"/>
      <c r="F30" s="53"/>
      <c r="G30" s="126"/>
      <c r="H30" s="126"/>
      <c r="I30" s="46"/>
      <c r="J30" s="46">
        <v>1000</v>
      </c>
      <c r="K30" s="62"/>
      <c r="L30" s="127"/>
      <c r="M30" s="78"/>
      <c r="N30" s="46"/>
      <c r="O30" s="126"/>
      <c r="P30" s="126"/>
      <c r="Q30" s="46"/>
    </row>
    <row r="31" spans="1:17" ht="20.149999999999999" customHeight="1">
      <c r="A31" s="10" t="s">
        <v>72</v>
      </c>
      <c r="B31" s="23">
        <f t="shared" si="0"/>
        <v>700000</v>
      </c>
      <c r="C31" s="46"/>
      <c r="D31" s="62"/>
      <c r="E31" s="128"/>
      <c r="F31" s="53"/>
      <c r="G31" s="126"/>
      <c r="H31" s="126">
        <v>700000</v>
      </c>
      <c r="I31" s="46"/>
      <c r="J31" s="46">
        <v>0</v>
      </c>
      <c r="K31" s="62"/>
      <c r="L31" s="127"/>
      <c r="M31" s="60"/>
      <c r="N31" s="46"/>
      <c r="O31" s="126"/>
      <c r="P31" s="126"/>
      <c r="Q31" s="46"/>
    </row>
    <row r="32" spans="1:17" ht="20.149999999999999" customHeight="1">
      <c r="A32" s="10" t="s">
        <v>73</v>
      </c>
      <c r="B32" s="23">
        <f t="shared" si="0"/>
        <v>5000</v>
      </c>
      <c r="C32" s="46"/>
      <c r="D32" s="62"/>
      <c r="E32" s="128"/>
      <c r="F32" s="53"/>
      <c r="G32" s="126"/>
      <c r="H32" s="126"/>
      <c r="I32" s="46"/>
      <c r="J32" s="46">
        <v>5000</v>
      </c>
      <c r="K32" s="62"/>
      <c r="L32" s="127"/>
      <c r="M32" s="60"/>
      <c r="N32" s="46"/>
      <c r="O32" s="126"/>
      <c r="P32" s="126"/>
      <c r="Q32" s="46"/>
    </row>
    <row r="33" spans="1:17" ht="20.149999999999999" customHeight="1">
      <c r="A33" s="10" t="s">
        <v>74</v>
      </c>
      <c r="B33" s="23">
        <f t="shared" si="0"/>
        <v>926680</v>
      </c>
      <c r="C33" s="53">
        <v>540000</v>
      </c>
      <c r="D33" s="62"/>
      <c r="E33" s="128">
        <v>96680</v>
      </c>
      <c r="F33" s="53">
        <v>55000</v>
      </c>
      <c r="G33" s="126"/>
      <c r="H33" s="126"/>
      <c r="I33" s="46"/>
      <c r="J33" s="53">
        <v>150000</v>
      </c>
      <c r="K33" s="62">
        <v>50000</v>
      </c>
      <c r="L33" s="127"/>
      <c r="M33" s="60"/>
      <c r="N33" s="46">
        <f>25000+10000</f>
        <v>35000</v>
      </c>
      <c r="O33" s="126"/>
      <c r="P33" s="126"/>
      <c r="Q33" s="46"/>
    </row>
    <row r="34" spans="1:17" ht="20.149999999999999" customHeight="1">
      <c r="A34" s="10" t="s">
        <v>75</v>
      </c>
      <c r="B34" s="23">
        <f t="shared" si="0"/>
        <v>32000</v>
      </c>
      <c r="C34" s="46"/>
      <c r="D34" s="62"/>
      <c r="E34" s="128"/>
      <c r="F34" s="53"/>
      <c r="G34" s="130"/>
      <c r="H34" s="126"/>
      <c r="I34" s="46"/>
      <c r="J34" s="46">
        <v>0</v>
      </c>
      <c r="K34" s="62"/>
      <c r="L34" s="127"/>
      <c r="M34" s="60"/>
      <c r="N34" s="46">
        <v>32000</v>
      </c>
      <c r="O34" s="126"/>
      <c r="P34" s="126"/>
      <c r="Q34" s="46"/>
    </row>
    <row r="35" spans="1:17" ht="20.149999999999999" customHeight="1">
      <c r="A35" s="10" t="s">
        <v>76</v>
      </c>
      <c r="B35" s="23">
        <f t="shared" si="0"/>
        <v>0</v>
      </c>
      <c r="C35" s="46"/>
      <c r="D35" s="62"/>
      <c r="E35" s="128"/>
      <c r="F35" s="53"/>
      <c r="G35" s="130"/>
      <c r="H35" s="126"/>
      <c r="I35" s="46"/>
      <c r="J35" s="46">
        <v>0</v>
      </c>
      <c r="K35" s="62"/>
      <c r="L35" s="127"/>
      <c r="M35" s="60"/>
      <c r="N35" s="46"/>
      <c r="O35" s="126"/>
      <c r="P35" s="126"/>
      <c r="Q35" s="46"/>
    </row>
    <row r="36" spans="1:17" ht="20.149999999999999" customHeight="1">
      <c r="A36" s="10" t="s">
        <v>77</v>
      </c>
      <c r="B36" s="23">
        <f t="shared" si="0"/>
        <v>20000</v>
      </c>
      <c r="C36" s="46"/>
      <c r="D36" s="62"/>
      <c r="E36" s="128"/>
      <c r="F36" s="46"/>
      <c r="G36" s="130"/>
      <c r="H36" s="126"/>
      <c r="I36" s="46"/>
      <c r="J36" s="53">
        <v>20000</v>
      </c>
      <c r="K36" s="62"/>
      <c r="L36" s="127"/>
      <c r="M36" s="60"/>
      <c r="N36" s="46"/>
      <c r="O36" s="126"/>
      <c r="P36" s="126"/>
      <c r="Q36" s="46"/>
    </row>
    <row r="37" spans="1:17" ht="20.149999999999999" customHeight="1">
      <c r="A37" s="10" t="s">
        <v>78</v>
      </c>
      <c r="B37" s="23">
        <f t="shared" si="0"/>
        <v>0</v>
      </c>
      <c r="C37" s="46"/>
      <c r="D37" s="62"/>
      <c r="E37" s="128"/>
      <c r="F37" s="46"/>
      <c r="G37" s="130"/>
      <c r="H37" s="46"/>
      <c r="I37" s="46"/>
      <c r="J37" s="46">
        <v>0</v>
      </c>
      <c r="K37" s="62"/>
      <c r="L37" s="127"/>
      <c r="M37" s="60"/>
      <c r="N37" s="46"/>
      <c r="O37" s="126"/>
      <c r="P37" s="126"/>
      <c r="Q37" s="46"/>
    </row>
    <row r="38" spans="1:17" ht="20.149999999999999" customHeight="1">
      <c r="A38" s="10" t="s">
        <v>79</v>
      </c>
      <c r="B38" s="23">
        <f t="shared" si="0"/>
        <v>0</v>
      </c>
      <c r="C38" s="46"/>
      <c r="D38" s="62"/>
      <c r="E38" s="128"/>
      <c r="F38" s="131"/>
      <c r="G38" s="15"/>
      <c r="H38" s="46"/>
      <c r="I38" s="46"/>
      <c r="J38" s="46">
        <v>0</v>
      </c>
      <c r="K38" s="62"/>
      <c r="L38" s="127"/>
      <c r="M38" s="60"/>
      <c r="N38" s="46"/>
      <c r="O38" s="126"/>
      <c r="P38" s="73"/>
      <c r="Q38" s="83"/>
    </row>
    <row r="39" spans="1:17" ht="20.149999999999999" customHeight="1">
      <c r="A39" s="24" t="s">
        <v>83</v>
      </c>
      <c r="B39" s="23">
        <f>SUM(C39:Q39)</f>
        <v>52666045</v>
      </c>
      <c r="C39" s="23">
        <f>SUM(C5:C38)</f>
        <v>860000</v>
      </c>
      <c r="D39" s="23">
        <f>SUM(D5:D38)</f>
        <v>5210000</v>
      </c>
      <c r="E39" s="23">
        <f>SUM(E5:E38)</f>
        <v>4461980</v>
      </c>
      <c r="F39" s="23">
        <f t="shared" ref="F39:K39" si="1">SUM(F5:F38)</f>
        <v>277220</v>
      </c>
      <c r="G39" s="23">
        <f t="shared" si="1"/>
        <v>4011290</v>
      </c>
      <c r="H39" s="23">
        <f t="shared" si="1"/>
        <v>750640</v>
      </c>
      <c r="I39" s="23">
        <f>SUM(I5:I38)</f>
        <v>790000</v>
      </c>
      <c r="J39" s="23">
        <f t="shared" si="1"/>
        <v>284500</v>
      </c>
      <c r="K39" s="23">
        <f t="shared" si="1"/>
        <v>551000</v>
      </c>
      <c r="L39" s="16">
        <f>SUM(L5:L38)</f>
        <v>2954100</v>
      </c>
      <c r="M39" s="16">
        <f t="shared" ref="M39:Q39" si="2">SUM(M5:M38)</f>
        <v>21985000</v>
      </c>
      <c r="N39" s="16">
        <f t="shared" si="2"/>
        <v>3543715</v>
      </c>
      <c r="O39" s="12">
        <f t="shared" si="2"/>
        <v>3927800</v>
      </c>
      <c r="P39" s="12">
        <f t="shared" si="2"/>
        <v>2144800</v>
      </c>
      <c r="Q39" s="12">
        <f t="shared" si="2"/>
        <v>914000</v>
      </c>
    </row>
    <row r="40" spans="1:17" ht="20.149999999999999" customHeight="1">
      <c r="A40" s="24" t="s">
        <v>207</v>
      </c>
      <c r="B40" s="23">
        <f>SUM(C40:Q40)</f>
        <v>42654754.079999998</v>
      </c>
      <c r="C40" s="82">
        <v>329800</v>
      </c>
      <c r="D40" s="23">
        <v>5180000</v>
      </c>
      <c r="E40" s="23">
        <v>1991500</v>
      </c>
      <c r="F40" s="23">
        <v>162430</v>
      </c>
      <c r="G40" s="23">
        <v>4090610</v>
      </c>
      <c r="H40" s="23">
        <v>25000</v>
      </c>
      <c r="I40" s="23">
        <v>524500</v>
      </c>
      <c r="J40" s="23">
        <v>124500</v>
      </c>
      <c r="K40" s="23">
        <v>636450</v>
      </c>
      <c r="L40" s="16">
        <v>2430926</v>
      </c>
      <c r="M40" s="74">
        <v>18000000</v>
      </c>
      <c r="N40" s="16">
        <v>2365939.08</v>
      </c>
      <c r="O40" s="74">
        <v>3612900</v>
      </c>
      <c r="P40" s="74">
        <v>2264700</v>
      </c>
      <c r="Q40" s="74">
        <v>915499</v>
      </c>
    </row>
    <row r="44" spans="1:17">
      <c r="N44" s="13"/>
    </row>
  </sheetData>
  <autoFilter ref="A4:Q4"/>
  <mergeCells count="18">
    <mergeCell ref="A1:K1"/>
    <mergeCell ref="C3:C4"/>
    <mergeCell ref="K3:K4"/>
    <mergeCell ref="M3:M4"/>
    <mergeCell ref="A3:A4"/>
    <mergeCell ref="B3:B4"/>
    <mergeCell ref="D3:D4"/>
    <mergeCell ref="E3:E4"/>
    <mergeCell ref="F3:F4"/>
    <mergeCell ref="H3:H4"/>
    <mergeCell ref="G3:G4"/>
    <mergeCell ref="I3:I4"/>
    <mergeCell ref="J3:J4"/>
    <mergeCell ref="L3:L4"/>
    <mergeCell ref="N3:N4"/>
    <mergeCell ref="O3:O4"/>
    <mergeCell ref="P3:P4"/>
    <mergeCell ref="Q3:Q4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全所收支预算</vt:lpstr>
      <vt:lpstr>各部门支出汇总</vt:lpstr>
      <vt:lpstr>机关职能部门支出</vt:lpstr>
      <vt:lpstr>专项经费支出</vt:lpstr>
      <vt:lpstr>后勤服务支出</vt:lpstr>
      <vt:lpstr>机关职能部门支出!_FilterDatabase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2023-03-23T07:08:40Z</dcterms:modified>
</cp:coreProperties>
</file>